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showInkAnnotation="0" autoCompressPictures="0"/>
  <bookViews>
    <workbookView xWindow="2980" yWindow="0" windowWidth="21840" windowHeight="13740" tabRatio="500"/>
  </bookViews>
  <sheets>
    <sheet name="СМЕТА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D19" i="1"/>
  <c r="E19" i="1"/>
  <c r="E20" i="1"/>
  <c r="E130" i="1"/>
  <c r="E131" i="1"/>
  <c r="E132" i="1"/>
  <c r="E133" i="1"/>
  <c r="E134" i="1"/>
  <c r="E136" i="1"/>
  <c r="E137" i="1"/>
  <c r="E138" i="1"/>
  <c r="E139" i="1"/>
  <c r="E140" i="1"/>
  <c r="E141" i="1"/>
  <c r="E142" i="1"/>
  <c r="E143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86" i="1"/>
  <c r="E87" i="1"/>
  <c r="E88" i="1"/>
  <c r="E89" i="1"/>
  <c r="E90" i="1"/>
  <c r="E91" i="1"/>
  <c r="E92" i="1"/>
  <c r="E93" i="1"/>
  <c r="E94" i="1"/>
  <c r="E95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62" i="1"/>
  <c r="E63" i="1"/>
  <c r="E64" i="1"/>
  <c r="E65" i="1"/>
  <c r="E66" i="1"/>
  <c r="E67" i="1"/>
  <c r="E68" i="1"/>
  <c r="E51" i="1"/>
  <c r="E52" i="1"/>
  <c r="E53" i="1"/>
  <c r="E54" i="1"/>
  <c r="E55" i="1"/>
  <c r="E56" i="1"/>
  <c r="E57" i="1"/>
  <c r="E58" i="1"/>
  <c r="E59" i="1"/>
  <c r="E38" i="1"/>
  <c r="E39" i="1"/>
  <c r="E40" i="1"/>
  <c r="E41" i="1"/>
  <c r="E42" i="1"/>
  <c r="E43" i="1"/>
  <c r="E44" i="1"/>
  <c r="E45" i="1"/>
  <c r="E46" i="1"/>
  <c r="E47" i="1"/>
  <c r="E26" i="1"/>
  <c r="E27" i="1"/>
  <c r="E28" i="1"/>
  <c r="E33" i="1"/>
  <c r="E34" i="1"/>
  <c r="E35" i="1"/>
  <c r="E36" i="1"/>
  <c r="E16" i="1"/>
  <c r="E17" i="1"/>
  <c r="E18" i="1"/>
  <c r="E21" i="1"/>
  <c r="E22" i="1"/>
  <c r="B162" i="1"/>
  <c r="B163" i="1"/>
  <c r="B164" i="1"/>
  <c r="B165" i="1"/>
  <c r="B172" i="1"/>
  <c r="B173" i="1"/>
  <c r="B171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D111" i="1"/>
  <c r="E111" i="1"/>
  <c r="E112" i="1"/>
  <c r="E113" i="1"/>
  <c r="E114" i="1"/>
  <c r="E115" i="1"/>
  <c r="E116" i="1"/>
  <c r="E117" i="1"/>
  <c r="E118" i="1"/>
  <c r="E119" i="1"/>
  <c r="E120" i="1"/>
  <c r="B174" i="1"/>
  <c r="E122" i="1"/>
  <c r="E123" i="1"/>
  <c r="E124" i="1"/>
  <c r="E125" i="1"/>
  <c r="E126" i="1"/>
  <c r="E127" i="1"/>
  <c r="E128" i="1"/>
  <c r="B175" i="1"/>
  <c r="B176" i="1"/>
  <c r="B177" i="1"/>
  <c r="B178" i="1"/>
  <c r="B179" i="1"/>
  <c r="B180" i="1"/>
  <c r="B168" i="1"/>
  <c r="B183" i="1"/>
  <c r="B12" i="1"/>
  <c r="B11" i="1"/>
  <c r="B13" i="1"/>
</calcChain>
</file>

<file path=xl/sharedStrings.xml><?xml version="1.0" encoding="utf-8"?>
<sst xmlns="http://schemas.openxmlformats.org/spreadsheetml/2006/main" count="309" uniqueCount="214">
  <si>
    <t>Холодные закуски</t>
  </si>
  <si>
    <t>Горячие блюда</t>
  </si>
  <si>
    <t>Хлебобулочные изделия</t>
  </si>
  <si>
    <t>Десерт</t>
  </si>
  <si>
    <t>Бараньи ножки (3 - 5 кг)</t>
  </si>
  <si>
    <t>Гарниры</t>
  </si>
  <si>
    <t>Завтрак</t>
  </si>
  <si>
    <t>1 шт.</t>
  </si>
  <si>
    <t>Супы</t>
  </si>
  <si>
    <t>200 гр.</t>
  </si>
  <si>
    <t>250 гр.</t>
  </si>
  <si>
    <t>300 гр.</t>
  </si>
  <si>
    <t>Лапша по-домашнему</t>
  </si>
  <si>
    <t>Окрошка</t>
  </si>
  <si>
    <t>Куырдак</t>
  </si>
  <si>
    <t>Шашлык (баранина)</t>
  </si>
  <si>
    <t>Шашлык (свинина)</t>
  </si>
  <si>
    <t>Барбекю (баранина)</t>
  </si>
  <si>
    <t>Барбекю (свинина)</t>
  </si>
  <si>
    <t>Шашлык (курица)</t>
  </si>
  <si>
    <t>Барбекю (курица)</t>
  </si>
  <si>
    <t>13-16 кг.</t>
  </si>
  <si>
    <t>Барбекю (семга)</t>
  </si>
  <si>
    <t>500 гр.</t>
  </si>
  <si>
    <t>Рис</t>
  </si>
  <si>
    <t>Гречка</t>
  </si>
  <si>
    <t>Лепешка</t>
  </si>
  <si>
    <t>Ассорти фруктовое (сезонное)</t>
  </si>
  <si>
    <t>Лимон</t>
  </si>
  <si>
    <t>20 пор.</t>
  </si>
  <si>
    <t>Чай из термоса с заваркой "Асам" (+ молоко, сахар)</t>
  </si>
  <si>
    <t>1 л.</t>
  </si>
  <si>
    <t>Кумыс (напиток из кобыльего молока)</t>
  </si>
  <si>
    <t xml:space="preserve"> 0,5 л.</t>
  </si>
  <si>
    <t>0,5 л.</t>
  </si>
  <si>
    <t>Мед</t>
  </si>
  <si>
    <t>Баурсаки</t>
  </si>
  <si>
    <t>50 гр.</t>
  </si>
  <si>
    <t>Вода боржоми 0,5 л.</t>
  </si>
  <si>
    <t>Coca сola 1 л.</t>
  </si>
  <si>
    <t>комплект</t>
  </si>
  <si>
    <t>УСЛУГИ</t>
  </si>
  <si>
    <t>1 час</t>
  </si>
  <si>
    <t>Восточные сладости (курага, изюм, орехи, чернослив)</t>
  </si>
  <si>
    <t>наименование компании</t>
  </si>
  <si>
    <t>сумма итого</t>
  </si>
  <si>
    <t>контактное лицо</t>
  </si>
  <si>
    <t>дата заезда</t>
  </si>
  <si>
    <t>Ведущий</t>
  </si>
  <si>
    <t>время заезда и выезда</t>
  </si>
  <si>
    <t>количество человек</t>
  </si>
  <si>
    <t>Звуковое оборудование и звукооператор</t>
  </si>
  <si>
    <t>Фотосъемка с обработкой</t>
  </si>
  <si>
    <t>сумма задатка (не менее 50%)</t>
  </si>
  <si>
    <t>12 часов</t>
  </si>
  <si>
    <t>Дополнительно</t>
  </si>
  <si>
    <t>Видеосъемка с монтажом</t>
  </si>
  <si>
    <t>6 часов</t>
  </si>
  <si>
    <t>Каша (рисовая, манная, геркулес)</t>
  </si>
  <si>
    <t>Ассорти по-казахски (жая, казы, копченая конина)</t>
  </si>
  <si>
    <t>Ассорти по-русски (сельдь, вареный картофель, разносолы, лук)</t>
  </si>
  <si>
    <t>Уха Царская (подается вместе с вареной семгой)</t>
  </si>
  <si>
    <t>Плов по-узбекски</t>
  </si>
  <si>
    <t>Овощи гриль (перец, помидоры, грибы, цукини, баклажаны)</t>
  </si>
  <si>
    <t>Картофель фри (из деревенского картофеля)</t>
  </si>
  <si>
    <t>Варенье домашнее (в ассортименте)</t>
  </si>
  <si>
    <t>Компот по-деревенски</t>
  </si>
  <si>
    <t>Ассорти хлебное</t>
  </si>
  <si>
    <t>Шары (минимальное количество на человека 100 шаров)</t>
  </si>
  <si>
    <t xml:space="preserve">Трансфер Астана - "Слобода", "Слобода" - Астана автобусом </t>
  </si>
  <si>
    <t>50 мест</t>
  </si>
  <si>
    <t>1 официант до 8 человек</t>
  </si>
  <si>
    <t>Обслуживающий персонал (официант)</t>
  </si>
  <si>
    <t>Обслуживающий персонал (повар)</t>
  </si>
  <si>
    <t>*По желанию заказчика предоставляем и другие услуги, касающиеся организации отдыха</t>
  </si>
  <si>
    <t>Творог с домашней сметаной</t>
  </si>
  <si>
    <t>Борщ зеленый (щавель, лук зеленый, петрушка и т.д.)</t>
  </si>
  <si>
    <t>деревенский картофель</t>
  </si>
  <si>
    <t>Картофель по-домашнему</t>
  </si>
  <si>
    <t>Квас</t>
  </si>
  <si>
    <t>Морс</t>
  </si>
  <si>
    <t>10% обслуживание</t>
  </si>
  <si>
    <t>*Закончились шары закончилась игра</t>
  </si>
  <si>
    <t>чел</t>
  </si>
  <si>
    <t>Тимбилдинг</t>
  </si>
  <si>
    <t>Булочки</t>
  </si>
  <si>
    <t>Шурпа (баранина)</t>
  </si>
  <si>
    <t xml:space="preserve"> </t>
  </si>
  <si>
    <t>2 аниматора</t>
  </si>
  <si>
    <t>на углях</t>
  </si>
  <si>
    <t>1 кг.</t>
  </si>
  <si>
    <t>Ассорти овощное (помидоры, огурцы, перец болгарский, овощи сезонные, лолло россо, зелень)</t>
  </si>
  <si>
    <t>Ассорти по-кавказски (брынза, помидоры, огурцы, перец болгарский, овощи сезонные, лолла россо, зелень)</t>
  </si>
  <si>
    <t>Колбаски охотничьи на гриле</t>
  </si>
  <si>
    <t>Жаркое</t>
  </si>
  <si>
    <t>день</t>
  </si>
  <si>
    <t>до 12 часов</t>
  </si>
  <si>
    <t>5 часов</t>
  </si>
  <si>
    <t>1 блюдо</t>
  </si>
  <si>
    <t>1 повар до 20 человек</t>
  </si>
  <si>
    <t>18 мест</t>
  </si>
  <si>
    <t>*для более быстрого и удобного взаимодействия Вам нужно заполнить поля, выделенные цветом.                                           При возникновении вопросов обратитесь по номеру:                         87022204044</t>
  </si>
  <si>
    <t>договорная стоимость в зависимости от программы</t>
  </si>
  <si>
    <t>3 часа</t>
  </si>
  <si>
    <t>Детская программа на 10-15 детей</t>
  </si>
  <si>
    <t>стоимость может меняться в зависимости от количества человек</t>
  </si>
  <si>
    <t>Люля-кебаб (баранина)</t>
  </si>
  <si>
    <t>Аренда мяча</t>
  </si>
  <si>
    <t>возможна бесплатная парковка для загрузки/выгрузки вещей в течение 30 минут</t>
  </si>
  <si>
    <t>Уголь</t>
  </si>
  <si>
    <t>2 кг</t>
  </si>
  <si>
    <t>сумма на человека по меню</t>
  </si>
  <si>
    <t>Пейнтбольно-спортивный клуб "АТАКА"</t>
  </si>
  <si>
    <t>СУММА ИТОГО</t>
  </si>
  <si>
    <t>услуга</t>
  </si>
  <si>
    <t>время подачи завтрака, обеда, ужина</t>
  </si>
  <si>
    <t>Смета парка отдыха "Слобода"</t>
  </si>
  <si>
    <t>дата заполнения</t>
  </si>
  <si>
    <t>Аренда</t>
  </si>
  <si>
    <t>человек</t>
  </si>
  <si>
    <t>КЕЙТЕРИНГ</t>
  </si>
  <si>
    <t>Услуги</t>
  </si>
  <si>
    <t>Аренда бадминтона</t>
  </si>
  <si>
    <t>Желаем Вам приятного отдыха!</t>
  </si>
  <si>
    <t>С уважением, команда парка отдыха "Слобода"</t>
  </si>
  <si>
    <t>Единица</t>
  </si>
  <si>
    <t>Количество</t>
  </si>
  <si>
    <t>Цена</t>
  </si>
  <si>
    <t>Сумма</t>
  </si>
  <si>
    <t>Комментарии</t>
  </si>
  <si>
    <t>час</t>
  </si>
  <si>
    <t>Аренда территории со своими продуктами (без беседки)</t>
  </si>
  <si>
    <t>автомобиль</t>
  </si>
  <si>
    <t>шар</t>
  </si>
  <si>
    <t>мяч</t>
  </si>
  <si>
    <t>Дрова</t>
  </si>
  <si>
    <t xml:space="preserve">мешок </t>
  </si>
  <si>
    <t>Арбузы и дыни (сезонное)</t>
  </si>
  <si>
    <t>Сок Swell в ассортименте (яблоко, персик, ананас, апельсин, томат, вишня, грейпфрукт)</t>
  </si>
  <si>
    <t>Меню</t>
  </si>
  <si>
    <t>ИТОГО</t>
  </si>
  <si>
    <t>Термопот</t>
  </si>
  <si>
    <t xml:space="preserve">Сырная тарелка </t>
  </si>
  <si>
    <t xml:space="preserve">Казан  </t>
  </si>
  <si>
    <t>на весь день</t>
  </si>
  <si>
    <t>6,5 л.</t>
  </si>
  <si>
    <r>
      <t xml:space="preserve">Омлет с </t>
    </r>
    <r>
      <rPr>
        <sz val="9"/>
        <rFont val="Arial"/>
        <family val="2"/>
        <charset val="204"/>
      </rPr>
      <t>колбасой</t>
    </r>
  </si>
  <si>
    <r>
      <t>Яичница</t>
    </r>
    <r>
      <rPr>
        <sz val="9"/>
        <color rgb="FFFF0000"/>
        <rFont val="Arial"/>
      </rPr>
      <t xml:space="preserve"> </t>
    </r>
    <r>
      <rPr>
        <sz val="9"/>
        <color theme="1"/>
        <rFont val="Arial"/>
        <family val="2"/>
        <charset val="204"/>
      </rPr>
      <t>(помидор/колбаса на выбор)</t>
    </r>
  </si>
  <si>
    <t>Походный (колбаса, сыр, яйцо, помидор, булочка, огурец в ланч-боксе)</t>
  </si>
  <si>
    <t>Ассорти мясное (рулет куринный, говядина копченая, говяжья ветчина)</t>
  </si>
  <si>
    <t>Морковь по-корейски</t>
  </si>
  <si>
    <t xml:space="preserve">Винегрет </t>
  </si>
  <si>
    <t>Хе-мясное</t>
  </si>
  <si>
    <t>Греческий салат</t>
  </si>
  <si>
    <t>Шашлык (крылышки)</t>
  </si>
  <si>
    <t>Пельмени</t>
  </si>
  <si>
    <t>Чебуреки</t>
  </si>
  <si>
    <t>Чай</t>
  </si>
  <si>
    <t>1 ст.</t>
  </si>
  <si>
    <t>Кофе</t>
  </si>
  <si>
    <t>Жареные пельмени</t>
  </si>
  <si>
    <t>30л./50 л.</t>
  </si>
  <si>
    <t>2 шт.</t>
  </si>
  <si>
    <t>Напитки</t>
  </si>
  <si>
    <t>Вода газ.</t>
  </si>
  <si>
    <t xml:space="preserve">Вода негаз. </t>
  </si>
  <si>
    <t>Аренда беседки со своими продуктами (в сумму входит: мангал,  набор посуды на одну персону)</t>
  </si>
  <si>
    <t>Аренда территория парка отдыха без посторонних лиц</t>
  </si>
  <si>
    <t>Аренда удочки</t>
  </si>
  <si>
    <t>удочка</t>
  </si>
  <si>
    <t>Квест-игра</t>
  </si>
  <si>
    <t>Сазан с овощами, запеченный в фольге</t>
  </si>
  <si>
    <t>Аренда беседки со своими продуктами (в сумму входит: мангал,  набор посуды на одну персону) после 22-00</t>
  </si>
  <si>
    <t>Салат "Шокороп" (подается к плову: помидоры, перец болгарский, лук репчатый, зелень, мелко порезанные)</t>
  </si>
  <si>
    <t>Свекольный салат (свекла, изюм, яблоко, орехи, масло)</t>
  </si>
  <si>
    <t>Рисовый (рис, мясо говядина, перец болгарский, помидоры)</t>
  </si>
  <si>
    <t xml:space="preserve">Борщ </t>
  </si>
  <si>
    <t>Солянка</t>
  </si>
  <si>
    <t>Лагман по-уйгурски</t>
  </si>
  <si>
    <t>Дапанджи (курица с овощами)</t>
  </si>
  <si>
    <t>Плов "Девзира"</t>
  </si>
  <si>
    <t>*В выходные дни с 20.00 - костер</t>
  </si>
  <si>
    <t>*Скидки! Детям до 5 лет каждый день – аренда беседки без оплаты,  от 5 до 12 лет - скидка на аренду беседки 50%</t>
  </si>
  <si>
    <t>залог 2000 тенге</t>
  </si>
  <si>
    <t>Рыба по-корейски</t>
  </si>
  <si>
    <t>Грибы по-корейски</t>
  </si>
  <si>
    <t>Шашлычок (баранина)</t>
  </si>
  <si>
    <t>150 гр.</t>
  </si>
  <si>
    <t>Шашлычок (свинина)</t>
  </si>
  <si>
    <t>Картофель, запеченный в фольге</t>
  </si>
  <si>
    <t>5 шт.</t>
  </si>
  <si>
    <t xml:space="preserve">Стрельба по мишеням </t>
  </si>
  <si>
    <t>Самовар</t>
  </si>
  <si>
    <t>на весь день/залог 10 000 тенге</t>
  </si>
  <si>
    <t>Плед/залог</t>
  </si>
  <si>
    <t>штука</t>
  </si>
  <si>
    <t>оплачивается залог, который возвращается</t>
  </si>
  <si>
    <t>Жегар кебаб (баранина, печень,  лук)</t>
  </si>
  <si>
    <t>Барашек, запеченный в тандыре</t>
  </si>
  <si>
    <t>*Важно! Минимальный депозит на человека (по меню)  7 500 тг. / Беседки имеют минимальную и максимальную загрузку</t>
  </si>
  <si>
    <t>Время работы парка отдыха: с 10.00 до 22.00</t>
  </si>
  <si>
    <t>Блины (сгущенка/сметана)</t>
  </si>
  <si>
    <t>Игра в пейнтбол (маркер, форма, шлем - маска, одноразовые перчатки, 100 шаров)</t>
  </si>
  <si>
    <t>Шары (минимальное количество на человека 450 шаров)</t>
  </si>
  <si>
    <t>Гранаты</t>
  </si>
  <si>
    <t>шт</t>
  </si>
  <si>
    <t>Игра в страйкбол (очки, защита лица, камуфляж, привод, 450 шаров)</t>
  </si>
  <si>
    <t>специальная цена в рабочие дни с понедельника по пятницу = 2000 тенге</t>
  </si>
  <si>
    <t xml:space="preserve">Парковочное место для автомобиля </t>
  </si>
  <si>
    <t>сутки</t>
  </si>
  <si>
    <t>Аренда домика до 4-х человек (в сумму входит: мангал, шампура, посуда, казан)</t>
  </si>
  <si>
    <t>расчетное время с 10-00 утра до 09-00 утра следующего дня</t>
  </si>
  <si>
    <t>специальная цена в рабочие дни с понедельника по пятницу= 2500 тенге</t>
  </si>
  <si>
    <t>Утверждено 09.07.2018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</si>
</sst>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indexed="8"/>
      <name val="Calibri"/>
      <family val="2"/>
    </font>
    <font>
      <sz val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7"/>
      <color indexed="8"/>
      <name val="Arial"/>
      <family val="2"/>
      <charset val="204"/>
    </font>
    <font>
      <sz val="9"/>
      <color rgb="FFFF0000"/>
      <name val="Arial"/>
    </font>
    <font>
      <b/>
      <sz val="8"/>
      <color indexed="8"/>
      <name val="Arial"/>
    </font>
    <font>
      <b/>
      <sz val="8"/>
      <color theme="1"/>
      <name val="Arial"/>
    </font>
    <font>
      <b/>
      <sz val="9"/>
      <color theme="5" tint="-0.249977111117893"/>
      <name val="Arial"/>
    </font>
    <font>
      <b/>
      <sz val="11"/>
      <color rgb="FF800000"/>
      <name val="Arial"/>
    </font>
    <font>
      <b/>
      <sz val="9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D4DD74"/>
        <bgColor indexed="64"/>
      </patternFill>
    </fill>
    <fill>
      <patternFill patternType="solid">
        <fgColor rgb="FFD4DD74"/>
        <bgColor rgb="FF000000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4" fontId="14" fillId="2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right" vertical="center"/>
    </xf>
    <xf numFmtId="14" fontId="4" fillId="5" borderId="0" xfId="0" applyNumberFormat="1" applyFont="1" applyFill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6" fillId="7" borderId="0" xfId="0" applyFont="1" applyFill="1" applyAlignment="1">
      <alignment horizontal="right" vertical="center"/>
    </xf>
    <xf numFmtId="0" fontId="5" fillId="7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9" fillId="7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10" fillId="5" borderId="3" xfId="109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7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1" builtinId="9" hidden="1"/>
    <cellStyle name="Просмотренная гиперссылка" xfId="112" builtinId="9" hidden="1"/>
    <cellStyle name="Просмотренная гиперссылка" xfId="113" builtinId="9" hidden="1"/>
    <cellStyle name="Просмотренная гиперссылка" xfId="114" builtinId="9" hidden="1"/>
    <cellStyle name="Просмотренная гиперссылка" xfId="115" builtinId="9" hidden="1"/>
    <cellStyle name="Просмотренная гиперссылка" xfId="116" builtinId="9" hidden="1"/>
    <cellStyle name="Просмотренная гиперссылка" xfId="117" builtinId="9" hidden="1"/>
    <cellStyle name="Просмотренная гиперссылка" xfId="118" builtinId="9" hidden="1"/>
    <cellStyle name="Просмотренная гиперссылка" xfId="119" builtinId="9" hidden="1"/>
    <cellStyle name="Просмотренная гиперссылка" xfId="120" builtinId="9" hidden="1"/>
    <cellStyle name="Просмотренная гиперссылка" xfId="121" builtinId="9" hidden="1"/>
    <cellStyle name="Просмотренная гиперссылка" xfId="122" builtinId="9" hidden="1"/>
    <cellStyle name="Просмотренная гиперссылка" xfId="123" builtinId="9" hidden="1"/>
    <cellStyle name="Просмотренная гиперссылка" xfId="124" builtinId="9" hidden="1"/>
    <cellStyle name="Просмотренная гиперссылка" xfId="125" builtinId="9" hidden="1"/>
    <cellStyle name="Просмотренная гиперссылка" xfId="126" builtinId="9" hidden="1"/>
    <cellStyle name="Просмотренная гиперссылка" xfId="127" builtinId="9" hidden="1"/>
    <cellStyle name="Просмотренная гиперссылка" xfId="128" builtinId="9" hidden="1"/>
    <cellStyle name="Просмотренная гиперссылка" xfId="129" builtinId="9" hidden="1"/>
    <cellStyle name="Просмотренная гиперссылка" xfId="130" builtinId="9" hidden="1"/>
    <cellStyle name="Просмотренная гиперссылка" xfId="131" builtinId="9" hidden="1"/>
    <cellStyle name="Просмотренная гиперссылка" xfId="132" builtinId="9" hidden="1"/>
    <cellStyle name="Просмотренная гиперссылка" xfId="133" builtinId="9" hidden="1"/>
    <cellStyle name="Просмотренная гиперссылка" xfId="134" builtinId="9" hidden="1"/>
    <cellStyle name="Просмотренная гиперссылка" xfId="135" builtinId="9" hidden="1"/>
    <cellStyle name="Просмотренная гиперссылка" xfId="136" builtinId="9" hidden="1"/>
    <cellStyle name="Просмотренная гиперссылка" xfId="137" builtinId="9" hidden="1"/>
    <cellStyle name="Просмотренная гиперссылка" xfId="138" builtinId="9" hidden="1"/>
    <cellStyle name="Просмотренная гиперссылка" xfId="139" builtinId="9" hidden="1"/>
    <cellStyle name="Просмотренная гиперссылка" xfId="140" builtinId="9" hidden="1"/>
    <cellStyle name="Просмотренная гиперссылка" xfId="141" builtinId="9" hidden="1"/>
    <cellStyle name="Просмотренная гиперссылка" xfId="142" builtinId="9" hidden="1"/>
    <cellStyle name="Просмотренная гиперссылка" xfId="143" builtinId="9" hidden="1"/>
    <cellStyle name="Просмотренная гиперссылка" xfId="144" builtinId="9" hidden="1"/>
    <cellStyle name="Просмотренная гиперссылка" xfId="145" builtinId="9" hidden="1"/>
    <cellStyle name="Просмотренная гиперссылка" xfId="146" builtinId="9" hidden="1"/>
    <cellStyle name="Просмотренная гиперссылка" xfId="147" builtinId="9" hidden="1"/>
    <cellStyle name="Просмотренная гиперссылка" xfId="148" builtinId="9" hidden="1"/>
    <cellStyle name="Просмотренная гиперссылка" xfId="149" builtinId="9" hidden="1"/>
    <cellStyle name="Просмотренная гиперссылка" xfId="150" builtinId="9" hidden="1"/>
    <cellStyle name="Просмотренная гиперссылка" xfId="151" builtinId="9" hidden="1"/>
    <cellStyle name="Просмотренная гиперссылка" xfId="152" builtinId="9" hidden="1"/>
    <cellStyle name="Просмотренная гиперссылка" xfId="153" builtinId="9" hidden="1"/>
    <cellStyle name="Просмотренная гиперссылка" xfId="154" builtinId="9" hidden="1"/>
    <cellStyle name="Просмотренная гиперссылка" xfId="155" builtinId="9" hidden="1"/>
    <cellStyle name="Просмотренная гиперссылка" xfId="156" builtinId="9" hidden="1"/>
    <cellStyle name="Просмотренная гиперссылка" xfId="157" builtinId="9" hidden="1"/>
    <cellStyle name="Просмотренная гиперссылка" xfId="158" builtinId="9" hidden="1"/>
    <cellStyle name="Просмотренная гиперссылка" xfId="159" builtinId="9" hidden="1"/>
    <cellStyle name="Просмотренная гиперссылка" xfId="160" builtinId="9" hidden="1"/>
    <cellStyle name="Просмотренная гиперссылка" xfId="161" builtinId="9" hidden="1"/>
    <cellStyle name="Просмотренная гиперссылка" xfId="162" builtinId="9" hidden="1"/>
    <cellStyle name="Просмотренная гиперссылка" xfId="163" builtinId="9" hidden="1"/>
    <cellStyle name="Просмотренная гиперссылка" xfId="164" builtinId="9" hidden="1"/>
    <cellStyle name="Просмотренная гиперссылка" xfId="165" builtinId="9" hidden="1"/>
    <cellStyle name="Просмотренная гиперссылка" xfId="166" builtinId="9" hidden="1"/>
    <cellStyle name="Просмотренная гиперссылка" xfId="167" builtinId="9" hidden="1"/>
    <cellStyle name="Просмотренная гиперссылка" xfId="168" builtinId="9" hidden="1"/>
    <cellStyle name="Просмотренная гиперссылка" xfId="169" builtinId="9" hidden="1"/>
    <cellStyle name="Просмотренная гиперссылка" xfId="170" builtinId="9" hidden="1"/>
    <cellStyle name="Просмотренная гиперссылка" xfId="171" builtinId="9" hidden="1"/>
    <cellStyle name="Просмотренная гиперссылка" xfId="17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F"/>
      <color rgb="FFDDFF9F"/>
      <color rgb="FF66FF66"/>
      <color rgb="FFFFFF6D"/>
      <color rgb="FFF6F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276527</xdr:rowOff>
    </xdr:from>
    <xdr:to>
      <xdr:col>0</xdr:col>
      <xdr:colOff>2396067</xdr:colOff>
      <xdr:row>8</xdr:row>
      <xdr:rowOff>67734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589794"/>
          <a:ext cx="2345267" cy="1298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5"/>
  <sheetViews>
    <sheetView showGridLines="0" tabSelected="1" zoomScale="150" zoomScaleNormal="150" zoomScalePageLayoutView="150" workbookViewId="0">
      <selection activeCell="F5" sqref="F5:F10"/>
    </sheetView>
  </sheetViews>
  <sheetFormatPr baseColWidth="10" defaultColWidth="11.1640625" defaultRowHeight="11" x14ac:dyDescent="0"/>
  <cols>
    <col min="1" max="1" width="49.1640625" style="10" customWidth="1"/>
    <col min="2" max="2" width="10.1640625" style="40" customWidth="1"/>
    <col min="3" max="3" width="8.83203125" style="10" customWidth="1"/>
    <col min="4" max="4" width="9.33203125" style="10" customWidth="1"/>
    <col min="5" max="5" width="7" style="10" customWidth="1"/>
    <col min="6" max="6" width="24.83203125" style="12" customWidth="1"/>
    <col min="7" max="7" width="3.5" style="10" customWidth="1"/>
    <col min="8" max="8" width="12.33203125" style="10" customWidth="1"/>
    <col min="9" max="9" width="13.33203125" style="10" customWidth="1"/>
    <col min="10" max="10" width="39.6640625" style="10" bestFit="1" customWidth="1"/>
    <col min="11" max="16384" width="11.1640625" style="10"/>
  </cols>
  <sheetData>
    <row r="2" spans="1:11" ht="13">
      <c r="A2" s="131" t="s">
        <v>116</v>
      </c>
      <c r="B2" s="131"/>
      <c r="C2" s="131"/>
      <c r="D2" s="131"/>
      <c r="E2" s="131"/>
      <c r="F2" s="131"/>
    </row>
    <row r="3" spans="1:11" ht="25" customHeight="1">
      <c r="A3" s="13" t="s">
        <v>200</v>
      </c>
    </row>
    <row r="4" spans="1:11" s="13" customFormat="1" ht="12" thickBot="1">
      <c r="A4" s="20" t="s">
        <v>117</v>
      </c>
      <c r="B4" s="92"/>
      <c r="C4" s="92"/>
      <c r="D4" s="93"/>
      <c r="E4" s="21"/>
      <c r="F4" s="84" t="s">
        <v>213</v>
      </c>
    </row>
    <row r="5" spans="1:11" s="13" customFormat="1" ht="13" customHeight="1" thickBot="1">
      <c r="A5" s="20" t="s">
        <v>44</v>
      </c>
      <c r="B5" s="134"/>
      <c r="C5" s="134"/>
      <c r="D5" s="134"/>
      <c r="E5" s="21" t="s">
        <v>87</v>
      </c>
      <c r="F5" s="133" t="s">
        <v>101</v>
      </c>
    </row>
    <row r="6" spans="1:11" s="13" customFormat="1" ht="12" thickBot="1">
      <c r="A6" s="20" t="s">
        <v>50</v>
      </c>
      <c r="B6" s="134"/>
      <c r="C6" s="134"/>
      <c r="D6" s="134"/>
      <c r="E6" s="21"/>
      <c r="F6" s="133"/>
    </row>
    <row r="7" spans="1:11" s="13" customFormat="1" ht="30" customHeight="1" thickBot="1">
      <c r="A7" s="20" t="s">
        <v>46</v>
      </c>
      <c r="B7" s="135"/>
      <c r="C7" s="136"/>
      <c r="D7" s="136"/>
      <c r="E7" s="79"/>
      <c r="F7" s="133"/>
      <c r="H7" s="14"/>
      <c r="I7" s="14"/>
      <c r="J7" s="14"/>
      <c r="K7" s="14"/>
    </row>
    <row r="8" spans="1:11" s="13" customFormat="1" ht="26" customHeight="1" thickBot="1">
      <c r="A8" s="20" t="s">
        <v>47</v>
      </c>
      <c r="B8" s="134"/>
      <c r="C8" s="134"/>
      <c r="D8" s="134"/>
      <c r="E8" s="21"/>
      <c r="F8" s="133"/>
      <c r="H8" s="14"/>
      <c r="I8" s="14"/>
      <c r="J8" s="15"/>
      <c r="K8" s="14"/>
    </row>
    <row r="9" spans="1:11" s="13" customFormat="1" ht="12" thickBot="1">
      <c r="A9" s="20" t="s">
        <v>49</v>
      </c>
      <c r="B9" s="134"/>
      <c r="C9" s="134"/>
      <c r="D9" s="134"/>
      <c r="E9" s="21"/>
      <c r="F9" s="133"/>
      <c r="H9" s="14"/>
      <c r="I9" s="14"/>
      <c r="J9" s="14"/>
      <c r="K9" s="14"/>
    </row>
    <row r="10" spans="1:11" s="13" customFormat="1" ht="16" customHeight="1" thickBot="1">
      <c r="A10" s="20" t="s">
        <v>115</v>
      </c>
      <c r="B10" s="94"/>
      <c r="C10" s="94"/>
      <c r="D10" s="94"/>
      <c r="E10" s="21"/>
      <c r="F10" s="133"/>
      <c r="H10" s="14"/>
      <c r="I10" s="14"/>
      <c r="J10" s="16"/>
      <c r="K10" s="14"/>
    </row>
    <row r="11" spans="1:11" ht="13" customHeight="1">
      <c r="A11" s="20" t="s">
        <v>53</v>
      </c>
      <c r="B11" s="137">
        <f>B183/2</f>
        <v>0</v>
      </c>
      <c r="C11" s="138"/>
      <c r="D11" s="139"/>
      <c r="E11" s="21"/>
      <c r="F11" s="22"/>
      <c r="H11" s="17"/>
      <c r="I11" s="17"/>
      <c r="J11" s="18"/>
      <c r="K11" s="17"/>
    </row>
    <row r="12" spans="1:11" ht="15" customHeight="1" thickBot="1">
      <c r="A12" s="20" t="s">
        <v>111</v>
      </c>
      <c r="B12" s="88" t="e">
        <f>(B180)/B6</f>
        <v>#DIV/0!</v>
      </c>
      <c r="C12" s="20"/>
      <c r="D12" s="21"/>
      <c r="E12" s="21"/>
      <c r="F12" s="22"/>
      <c r="H12" s="17"/>
      <c r="I12" s="17"/>
      <c r="J12" s="18"/>
      <c r="K12" s="17"/>
    </row>
    <row r="13" spans="1:11" s="21" customFormat="1" ht="13" customHeight="1">
      <c r="A13" s="20" t="s">
        <v>45</v>
      </c>
      <c r="B13" s="89">
        <f>B183</f>
        <v>0</v>
      </c>
      <c r="C13" s="20"/>
      <c r="F13" s="22"/>
      <c r="H13" s="23"/>
      <c r="I13" s="23"/>
      <c r="J13" s="24"/>
      <c r="K13" s="23"/>
    </row>
    <row r="14" spans="1:11" s="29" customFormat="1">
      <c r="A14" s="86" t="s">
        <v>41</v>
      </c>
      <c r="B14" s="19"/>
      <c r="C14" s="20"/>
      <c r="D14" s="21"/>
      <c r="E14" s="21"/>
      <c r="F14" s="22"/>
      <c r="H14" s="30"/>
      <c r="I14" s="30"/>
      <c r="J14" s="30"/>
      <c r="K14" s="30"/>
    </row>
    <row r="15" spans="1:11" s="29" customFormat="1">
      <c r="A15" s="26" t="s">
        <v>118</v>
      </c>
      <c r="B15" s="85" t="s">
        <v>125</v>
      </c>
      <c r="C15" s="85" t="s">
        <v>126</v>
      </c>
      <c r="D15" s="85" t="s">
        <v>127</v>
      </c>
      <c r="E15" s="49" t="s">
        <v>128</v>
      </c>
      <c r="F15" s="85" t="s">
        <v>129</v>
      </c>
      <c r="H15" s="30"/>
      <c r="I15" s="30"/>
      <c r="J15" s="16"/>
      <c r="K15" s="30"/>
    </row>
    <row r="16" spans="1:11" s="29" customFormat="1" ht="15" customHeight="1">
      <c r="A16" s="97" t="s">
        <v>131</v>
      </c>
      <c r="B16" s="42" t="s">
        <v>119</v>
      </c>
      <c r="C16" s="96"/>
      <c r="D16" s="115">
        <v>1500</v>
      </c>
      <c r="E16" s="32">
        <f t="shared" ref="E16:E21" si="0">C16*D16</f>
        <v>0</v>
      </c>
      <c r="F16" s="7"/>
      <c r="H16" s="30"/>
      <c r="I16" s="30"/>
      <c r="J16" s="24"/>
      <c r="K16" s="30"/>
    </row>
    <row r="17" spans="1:11" s="29" customFormat="1" ht="33">
      <c r="A17" s="31" t="s">
        <v>166</v>
      </c>
      <c r="B17" s="32" t="s">
        <v>119</v>
      </c>
      <c r="C17" s="95"/>
      <c r="D17" s="114">
        <v>3000</v>
      </c>
      <c r="E17" s="32">
        <f t="shared" si="0"/>
        <v>0</v>
      </c>
      <c r="F17" s="87" t="s">
        <v>207</v>
      </c>
      <c r="H17" s="30"/>
      <c r="I17" s="30"/>
      <c r="J17" s="24"/>
      <c r="K17" s="30"/>
    </row>
    <row r="18" spans="1:11" s="29" customFormat="1" ht="22">
      <c r="A18" s="31" t="s">
        <v>172</v>
      </c>
      <c r="B18" s="32" t="s">
        <v>130</v>
      </c>
      <c r="C18" s="95"/>
      <c r="D18" s="114">
        <v>20000</v>
      </c>
      <c r="E18" s="32">
        <f t="shared" si="0"/>
        <v>0</v>
      </c>
      <c r="F18" s="125"/>
      <c r="H18" s="30"/>
      <c r="I18" s="30"/>
      <c r="J18" s="24"/>
      <c r="K18" s="30"/>
    </row>
    <row r="19" spans="1:11" s="29" customFormat="1" ht="22">
      <c r="A19" s="31" t="s">
        <v>210</v>
      </c>
      <c r="B19" s="32" t="s">
        <v>209</v>
      </c>
      <c r="C19" s="95"/>
      <c r="D19" s="116">
        <f>30000</f>
        <v>30000</v>
      </c>
      <c r="E19" s="32">
        <f t="shared" ref="E19" si="1">C19*D19</f>
        <v>0</v>
      </c>
      <c r="F19" s="31" t="s">
        <v>211</v>
      </c>
      <c r="H19" s="30"/>
      <c r="I19" s="30"/>
      <c r="J19" s="24"/>
      <c r="K19" s="30"/>
    </row>
    <row r="20" spans="1:11" s="29" customFormat="1" ht="33">
      <c r="A20" s="31" t="s">
        <v>208</v>
      </c>
      <c r="B20" s="32" t="s">
        <v>132</v>
      </c>
      <c r="C20" s="95"/>
      <c r="D20" s="116">
        <v>3000</v>
      </c>
      <c r="E20" s="32">
        <f t="shared" si="0"/>
        <v>0</v>
      </c>
      <c r="F20" s="31" t="s">
        <v>108</v>
      </c>
      <c r="H20" s="30"/>
      <c r="I20" s="30"/>
      <c r="J20" s="24"/>
      <c r="K20" s="30"/>
    </row>
    <row r="21" spans="1:11" s="21" customFormat="1">
      <c r="A21" s="31" t="s">
        <v>167</v>
      </c>
      <c r="B21" s="32" t="s">
        <v>96</v>
      </c>
      <c r="C21" s="95"/>
      <c r="D21" s="114">
        <v>800000</v>
      </c>
      <c r="E21" s="32">
        <f t="shared" si="0"/>
        <v>0</v>
      </c>
      <c r="F21" s="33"/>
      <c r="H21" s="23"/>
      <c r="I21" s="23"/>
      <c r="J21" s="24"/>
      <c r="K21" s="23"/>
    </row>
    <row r="22" spans="1:11" s="21" customFormat="1">
      <c r="A22" s="130" t="s">
        <v>182</v>
      </c>
      <c r="B22" s="130"/>
      <c r="C22" s="130"/>
      <c r="D22" s="130"/>
      <c r="E22" s="90">
        <f>SUM(E16:E21)</f>
        <v>0</v>
      </c>
      <c r="F22" s="35"/>
      <c r="H22" s="23"/>
      <c r="I22" s="23"/>
      <c r="J22" s="25"/>
      <c r="K22" s="23"/>
    </row>
    <row r="23" spans="1:11" ht="13" customHeight="1">
      <c r="A23" s="108" t="s">
        <v>181</v>
      </c>
      <c r="B23" s="104"/>
      <c r="C23" s="104"/>
      <c r="D23" s="104"/>
      <c r="E23" s="17"/>
      <c r="F23" s="39"/>
    </row>
    <row r="24" spans="1:11">
      <c r="E24" s="17"/>
      <c r="F24" s="39"/>
    </row>
    <row r="25" spans="1:11" s="17" customFormat="1">
      <c r="A25" s="14" t="s">
        <v>112</v>
      </c>
      <c r="B25" s="34"/>
      <c r="C25" s="34"/>
      <c r="D25" s="34"/>
      <c r="E25" s="34"/>
      <c r="F25" s="35"/>
      <c r="J25" s="30"/>
    </row>
    <row r="26" spans="1:11" s="17" customFormat="1" ht="33">
      <c r="A26" s="36" t="s">
        <v>202</v>
      </c>
      <c r="B26" s="8" t="s">
        <v>40</v>
      </c>
      <c r="C26" s="98"/>
      <c r="D26" s="117">
        <v>3000</v>
      </c>
      <c r="E26" s="32">
        <f>C26*D26</f>
        <v>0</v>
      </c>
      <c r="F26" s="91" t="s">
        <v>212</v>
      </c>
    </row>
    <row r="27" spans="1:11" s="17" customFormat="1" ht="14" customHeight="1">
      <c r="A27" s="37" t="s">
        <v>68</v>
      </c>
      <c r="B27" s="8" t="s">
        <v>40</v>
      </c>
      <c r="C27" s="98"/>
      <c r="D27" s="8">
        <f>1500</f>
        <v>1500</v>
      </c>
      <c r="E27" s="32">
        <f>C27*D27</f>
        <v>0</v>
      </c>
      <c r="F27" s="8"/>
    </row>
    <row r="28" spans="1:11" s="17" customFormat="1" ht="14" customHeight="1">
      <c r="A28" s="37" t="s">
        <v>191</v>
      </c>
      <c r="B28" s="8" t="s">
        <v>133</v>
      </c>
      <c r="C28" s="98"/>
      <c r="D28" s="8">
        <v>15</v>
      </c>
      <c r="E28" s="32">
        <f>C28*D28</f>
        <v>0</v>
      </c>
      <c r="F28" s="8"/>
    </row>
    <row r="29" spans="1:11" s="17" customFormat="1" ht="27" customHeight="1">
      <c r="A29" s="36" t="s">
        <v>206</v>
      </c>
      <c r="B29" s="8" t="s">
        <v>40</v>
      </c>
      <c r="C29" s="98"/>
      <c r="D29" s="8">
        <v>4500</v>
      </c>
      <c r="E29" s="32">
        <v>0</v>
      </c>
      <c r="F29" s="8"/>
    </row>
    <row r="30" spans="1:11" s="17" customFormat="1" ht="14" customHeight="1">
      <c r="A30" s="37" t="s">
        <v>203</v>
      </c>
      <c r="B30" s="8" t="s">
        <v>40</v>
      </c>
      <c r="C30" s="98"/>
      <c r="D30" s="8">
        <v>1500</v>
      </c>
      <c r="E30" s="32">
        <v>0</v>
      </c>
      <c r="F30" s="8"/>
    </row>
    <row r="31" spans="1:11" s="17" customFormat="1" ht="14" customHeight="1">
      <c r="A31" s="37" t="s">
        <v>204</v>
      </c>
      <c r="B31" s="8" t="s">
        <v>205</v>
      </c>
      <c r="C31" s="98"/>
      <c r="D31" s="8">
        <v>1000</v>
      </c>
      <c r="E31" s="32">
        <v>0</v>
      </c>
      <c r="F31" s="8"/>
    </row>
    <row r="32" spans="1:11" s="17" customFormat="1">
      <c r="A32" s="80" t="s">
        <v>82</v>
      </c>
      <c r="B32" s="38"/>
      <c r="D32" s="38"/>
      <c r="E32" s="69"/>
      <c r="F32" s="39"/>
    </row>
    <row r="33" spans="1:6" ht="15" customHeight="1">
      <c r="A33" s="37" t="s">
        <v>168</v>
      </c>
      <c r="B33" s="8" t="s">
        <v>169</v>
      </c>
      <c r="C33" s="98"/>
      <c r="D33" s="117">
        <v>2000</v>
      </c>
      <c r="E33" s="32">
        <f>C33*D33</f>
        <v>0</v>
      </c>
      <c r="F33" s="8"/>
    </row>
    <row r="34" spans="1:6" s="17" customFormat="1">
      <c r="A34" s="37" t="s">
        <v>107</v>
      </c>
      <c r="B34" s="8" t="s">
        <v>134</v>
      </c>
      <c r="C34" s="98"/>
      <c r="D34" s="117">
        <v>500</v>
      </c>
      <c r="E34" s="32">
        <f t="shared" ref="E34:E35" si="2">D34*C34</f>
        <v>0</v>
      </c>
      <c r="F34" s="37" t="s">
        <v>183</v>
      </c>
    </row>
    <row r="35" spans="1:6" s="17" customFormat="1">
      <c r="A35" s="37" t="s">
        <v>122</v>
      </c>
      <c r="B35" s="8" t="s">
        <v>40</v>
      </c>
      <c r="C35" s="98"/>
      <c r="D35" s="117">
        <v>500</v>
      </c>
      <c r="E35" s="32">
        <f t="shared" si="2"/>
        <v>0</v>
      </c>
      <c r="F35" s="37" t="s">
        <v>183</v>
      </c>
    </row>
    <row r="36" spans="1:6" s="17" customFormat="1" ht="13" customHeight="1">
      <c r="A36" s="34"/>
      <c r="B36" s="34"/>
      <c r="C36" s="34"/>
      <c r="D36" s="119"/>
      <c r="E36" s="90">
        <f>SUM(E26:E35)</f>
        <v>0</v>
      </c>
      <c r="F36" s="35"/>
    </row>
    <row r="37" spans="1:6" ht="15" customHeight="1">
      <c r="A37" s="13" t="s">
        <v>55</v>
      </c>
      <c r="D37" s="120"/>
    </row>
    <row r="38" spans="1:6" ht="22">
      <c r="A38" s="41" t="s">
        <v>84</v>
      </c>
      <c r="B38" s="8" t="s">
        <v>83</v>
      </c>
      <c r="C38" s="98"/>
      <c r="D38" s="115"/>
      <c r="E38" s="32">
        <f>C38*D38</f>
        <v>0</v>
      </c>
      <c r="F38" s="36" t="s">
        <v>102</v>
      </c>
    </row>
    <row r="39" spans="1:6" ht="22">
      <c r="A39" s="41" t="s">
        <v>170</v>
      </c>
      <c r="B39" s="8" t="s">
        <v>83</v>
      </c>
      <c r="C39" s="98"/>
      <c r="D39" s="115"/>
      <c r="E39" s="32">
        <f>C39*D39</f>
        <v>0</v>
      </c>
      <c r="F39" s="36" t="s">
        <v>102</v>
      </c>
    </row>
    <row r="40" spans="1:6">
      <c r="A40" s="41" t="s">
        <v>69</v>
      </c>
      <c r="B40" s="8" t="s">
        <v>114</v>
      </c>
      <c r="C40" s="98"/>
      <c r="D40" s="115">
        <v>55000</v>
      </c>
      <c r="E40" s="32">
        <f>C40*D40</f>
        <v>0</v>
      </c>
      <c r="F40" s="37" t="s">
        <v>70</v>
      </c>
    </row>
    <row r="41" spans="1:6">
      <c r="A41" s="41" t="s">
        <v>69</v>
      </c>
      <c r="B41" s="8" t="s">
        <v>114</v>
      </c>
      <c r="C41" s="98"/>
      <c r="D41" s="115">
        <v>42000</v>
      </c>
      <c r="E41" s="32">
        <f t="shared" ref="E41:E46" si="3">C41*D41</f>
        <v>0</v>
      </c>
      <c r="F41" s="37" t="s">
        <v>100</v>
      </c>
    </row>
    <row r="42" spans="1:6">
      <c r="A42" s="45" t="s">
        <v>104</v>
      </c>
      <c r="B42" s="8" t="s">
        <v>103</v>
      </c>
      <c r="C42" s="98"/>
      <c r="D42" s="118">
        <v>40000</v>
      </c>
      <c r="E42" s="32">
        <f t="shared" si="3"/>
        <v>0</v>
      </c>
      <c r="F42" s="36" t="s">
        <v>88</v>
      </c>
    </row>
    <row r="43" spans="1:6">
      <c r="A43" s="44" t="s">
        <v>52</v>
      </c>
      <c r="B43" s="32" t="s">
        <v>97</v>
      </c>
      <c r="C43" s="98"/>
      <c r="D43" s="118">
        <v>75000</v>
      </c>
      <c r="E43" s="32">
        <f t="shared" si="3"/>
        <v>0</v>
      </c>
      <c r="F43" s="37"/>
    </row>
    <row r="44" spans="1:6" ht="33">
      <c r="A44" s="43" t="s">
        <v>51</v>
      </c>
      <c r="B44" s="32" t="s">
        <v>54</v>
      </c>
      <c r="C44" s="98"/>
      <c r="D44" s="118">
        <v>150000</v>
      </c>
      <c r="E44" s="32">
        <f t="shared" si="3"/>
        <v>0</v>
      </c>
      <c r="F44" s="36" t="s">
        <v>105</v>
      </c>
    </row>
    <row r="45" spans="1:6">
      <c r="A45" s="44" t="s">
        <v>48</v>
      </c>
      <c r="B45" s="32" t="s">
        <v>57</v>
      </c>
      <c r="C45" s="98"/>
      <c r="D45" s="118">
        <v>100000</v>
      </c>
      <c r="E45" s="32">
        <f t="shared" si="3"/>
        <v>0</v>
      </c>
      <c r="F45" s="37"/>
    </row>
    <row r="46" spans="1:6">
      <c r="A46" s="44" t="s">
        <v>56</v>
      </c>
      <c r="B46" s="8" t="s">
        <v>42</v>
      </c>
      <c r="C46" s="98"/>
      <c r="D46" s="118">
        <v>40000</v>
      </c>
      <c r="E46" s="32">
        <f t="shared" si="3"/>
        <v>0</v>
      </c>
      <c r="F46" s="37"/>
    </row>
    <row r="47" spans="1:6">
      <c r="A47" s="132" t="s">
        <v>74</v>
      </c>
      <c r="B47" s="132"/>
      <c r="C47" s="132"/>
      <c r="D47" s="132"/>
      <c r="E47" s="90">
        <f>SUM(E38:E46)</f>
        <v>0</v>
      </c>
      <c r="F47" s="39"/>
    </row>
    <row r="48" spans="1:6">
      <c r="E48" s="17"/>
      <c r="F48" s="39"/>
    </row>
    <row r="49" spans="1:6" s="29" customFormat="1">
      <c r="A49" s="99" t="s">
        <v>120</v>
      </c>
      <c r="B49" s="46"/>
      <c r="C49" s="47"/>
      <c r="D49" s="30"/>
      <c r="E49" s="30"/>
      <c r="F49" s="48"/>
    </row>
    <row r="50" spans="1:6" s="29" customFormat="1">
      <c r="A50" s="26" t="s">
        <v>121</v>
      </c>
      <c r="B50" s="49"/>
      <c r="C50" s="27"/>
      <c r="D50" s="27"/>
      <c r="E50" s="27"/>
      <c r="F50" s="48"/>
    </row>
    <row r="51" spans="1:6">
      <c r="A51" s="37" t="s">
        <v>72</v>
      </c>
      <c r="B51" s="8" t="s">
        <v>95</v>
      </c>
      <c r="C51" s="98"/>
      <c r="D51" s="118">
        <v>6000</v>
      </c>
      <c r="E51" s="32">
        <f t="shared" ref="E51:E58" si="4">C51*D51</f>
        <v>0</v>
      </c>
      <c r="F51" s="37" t="s">
        <v>71</v>
      </c>
    </row>
    <row r="52" spans="1:6">
      <c r="A52" s="37" t="s">
        <v>73</v>
      </c>
      <c r="B52" s="8" t="s">
        <v>98</v>
      </c>
      <c r="C52" s="98"/>
      <c r="D52" s="118">
        <v>5000</v>
      </c>
      <c r="E52" s="32">
        <f t="shared" si="4"/>
        <v>0</v>
      </c>
      <c r="F52" s="37" t="s">
        <v>99</v>
      </c>
    </row>
    <row r="53" spans="1:6">
      <c r="A53" s="37" t="s">
        <v>143</v>
      </c>
      <c r="B53" s="8" t="s">
        <v>161</v>
      </c>
      <c r="C53" s="98"/>
      <c r="D53" s="118">
        <v>1500</v>
      </c>
      <c r="E53" s="32">
        <f t="shared" si="4"/>
        <v>0</v>
      </c>
      <c r="F53" s="37" t="s">
        <v>144</v>
      </c>
    </row>
    <row r="54" spans="1:6">
      <c r="A54" s="37" t="s">
        <v>192</v>
      </c>
      <c r="B54" s="8"/>
      <c r="C54" s="98"/>
      <c r="D54" s="118">
        <v>5000</v>
      </c>
      <c r="E54" s="32">
        <f t="shared" si="4"/>
        <v>0</v>
      </c>
      <c r="F54" s="37" t="s">
        <v>193</v>
      </c>
    </row>
    <row r="55" spans="1:6">
      <c r="A55" s="37" t="s">
        <v>141</v>
      </c>
      <c r="B55" s="8" t="s">
        <v>145</v>
      </c>
      <c r="C55" s="98"/>
      <c r="D55" s="118">
        <v>1500</v>
      </c>
      <c r="E55" s="32">
        <f>C55*D55</f>
        <v>0</v>
      </c>
      <c r="F55" s="37" t="s">
        <v>144</v>
      </c>
    </row>
    <row r="56" spans="1:6" ht="16" customHeight="1">
      <c r="A56" s="37" t="s">
        <v>109</v>
      </c>
      <c r="B56" s="8" t="s">
        <v>110</v>
      </c>
      <c r="C56" s="98"/>
      <c r="D56" s="118">
        <v>1500</v>
      </c>
      <c r="E56" s="32">
        <f>C56*D56</f>
        <v>0</v>
      </c>
      <c r="F56" s="37"/>
    </row>
    <row r="57" spans="1:6" ht="16" customHeight="1">
      <c r="A57" s="37" t="s">
        <v>135</v>
      </c>
      <c r="B57" s="8" t="s">
        <v>136</v>
      </c>
      <c r="C57" s="98"/>
      <c r="D57" s="118">
        <v>2000</v>
      </c>
      <c r="E57" s="32">
        <f t="shared" si="4"/>
        <v>0</v>
      </c>
      <c r="F57" s="37"/>
    </row>
    <row r="58" spans="1:6" ht="22" customHeight="1">
      <c r="A58" s="37" t="s">
        <v>194</v>
      </c>
      <c r="B58" s="8" t="s">
        <v>195</v>
      </c>
      <c r="C58" s="98"/>
      <c r="D58" s="118">
        <v>5000</v>
      </c>
      <c r="E58" s="32">
        <f t="shared" si="4"/>
        <v>0</v>
      </c>
      <c r="F58" s="36" t="s">
        <v>196</v>
      </c>
    </row>
    <row r="59" spans="1:6">
      <c r="A59" s="47"/>
      <c r="B59" s="27"/>
      <c r="C59" s="27"/>
      <c r="D59" s="27"/>
      <c r="E59" s="90">
        <f>SUM(E51:E58)</f>
        <v>0</v>
      </c>
      <c r="F59" s="48"/>
    </row>
    <row r="60" spans="1:6">
      <c r="A60" s="106" t="s">
        <v>139</v>
      </c>
      <c r="B60" s="27"/>
      <c r="C60" s="27"/>
      <c r="D60" s="27"/>
      <c r="E60" s="69"/>
      <c r="F60" s="48"/>
    </row>
    <row r="61" spans="1:6" s="29" customFormat="1" ht="16" customHeight="1">
      <c r="A61" s="26" t="s">
        <v>6</v>
      </c>
      <c r="B61" s="49"/>
      <c r="C61" s="27"/>
      <c r="D61" s="27"/>
      <c r="E61" s="27"/>
      <c r="F61" s="48"/>
    </row>
    <row r="62" spans="1:6" s="29" customFormat="1" ht="14" customHeight="1">
      <c r="A62" s="50" t="s">
        <v>58</v>
      </c>
      <c r="B62" s="32" t="s">
        <v>9</v>
      </c>
      <c r="C62" s="95"/>
      <c r="D62" s="32">
        <v>700</v>
      </c>
      <c r="E62" s="32">
        <f>C62*D62</f>
        <v>0</v>
      </c>
      <c r="F62" s="43"/>
    </row>
    <row r="63" spans="1:6" s="29" customFormat="1">
      <c r="A63" s="50" t="s">
        <v>75</v>
      </c>
      <c r="B63" s="32" t="s">
        <v>9</v>
      </c>
      <c r="C63" s="95"/>
      <c r="D63" s="32">
        <v>700</v>
      </c>
      <c r="E63" s="32">
        <f t="shared" ref="E63:E67" si="5">C63*D63</f>
        <v>0</v>
      </c>
      <c r="F63" s="43"/>
    </row>
    <row r="64" spans="1:6" s="29" customFormat="1">
      <c r="A64" s="50" t="s">
        <v>201</v>
      </c>
      <c r="B64" s="32" t="s">
        <v>162</v>
      </c>
      <c r="C64" s="95"/>
      <c r="D64" s="32">
        <v>800</v>
      </c>
      <c r="E64" s="32">
        <f t="shared" si="5"/>
        <v>0</v>
      </c>
      <c r="F64" s="43"/>
    </row>
    <row r="65" spans="1:6" s="29" customFormat="1">
      <c r="A65" s="50" t="s">
        <v>146</v>
      </c>
      <c r="B65" s="32" t="s">
        <v>9</v>
      </c>
      <c r="C65" s="95"/>
      <c r="D65" s="32">
        <v>950</v>
      </c>
      <c r="E65" s="32">
        <f t="shared" si="5"/>
        <v>0</v>
      </c>
      <c r="F65" s="43"/>
    </row>
    <row r="66" spans="1:6" s="29" customFormat="1">
      <c r="A66" s="50" t="s">
        <v>147</v>
      </c>
      <c r="B66" s="32" t="s">
        <v>9</v>
      </c>
      <c r="C66" s="95"/>
      <c r="D66" s="32">
        <v>950</v>
      </c>
      <c r="E66" s="32">
        <f t="shared" si="5"/>
        <v>0</v>
      </c>
      <c r="F66" s="43"/>
    </row>
    <row r="67" spans="1:6" s="29" customFormat="1" ht="22">
      <c r="A67" s="2" t="s">
        <v>148</v>
      </c>
      <c r="B67" s="32" t="s">
        <v>7</v>
      </c>
      <c r="C67" s="95"/>
      <c r="D67" s="32">
        <v>1000</v>
      </c>
      <c r="E67" s="32">
        <f t="shared" si="5"/>
        <v>0</v>
      </c>
      <c r="F67" s="43"/>
    </row>
    <row r="68" spans="1:6">
      <c r="A68" s="47"/>
      <c r="B68" s="27"/>
      <c r="C68" s="27"/>
      <c r="D68" s="27"/>
      <c r="E68" s="90">
        <f>SUM(E62:E67)</f>
        <v>0</v>
      </c>
      <c r="F68" s="48"/>
    </row>
    <row r="69" spans="1:6">
      <c r="A69" s="51" t="s">
        <v>0</v>
      </c>
      <c r="B69" s="52"/>
      <c r="C69" s="18"/>
      <c r="D69" s="17"/>
      <c r="E69" s="53"/>
      <c r="F69" s="39"/>
    </row>
    <row r="70" spans="1:6" ht="26" customHeight="1">
      <c r="A70" s="3" t="s">
        <v>173</v>
      </c>
      <c r="B70" s="54" t="s">
        <v>10</v>
      </c>
      <c r="C70" s="95"/>
      <c r="D70" s="117">
        <v>1500</v>
      </c>
      <c r="E70" s="32">
        <f>C70*D70</f>
        <v>0</v>
      </c>
      <c r="F70" s="44"/>
    </row>
    <row r="71" spans="1:6" ht="26" customHeight="1">
      <c r="A71" s="3" t="s">
        <v>174</v>
      </c>
      <c r="B71" s="54" t="s">
        <v>10</v>
      </c>
      <c r="C71" s="95"/>
      <c r="D71" s="117">
        <v>1500</v>
      </c>
      <c r="E71" s="32">
        <f>C71*D71</f>
        <v>0</v>
      </c>
      <c r="F71" s="44"/>
    </row>
    <row r="72" spans="1:6" ht="15" customHeight="1">
      <c r="A72" s="3" t="s">
        <v>151</v>
      </c>
      <c r="B72" s="54" t="s">
        <v>10</v>
      </c>
      <c r="C72" s="95"/>
      <c r="D72" s="117">
        <v>1500</v>
      </c>
      <c r="E72" s="32">
        <f t="shared" ref="E72:E73" si="6">C72*D72</f>
        <v>0</v>
      </c>
      <c r="F72" s="37"/>
    </row>
    <row r="73" spans="1:6" ht="15" customHeight="1">
      <c r="A73" s="3" t="s">
        <v>153</v>
      </c>
      <c r="B73" s="54" t="s">
        <v>10</v>
      </c>
      <c r="C73" s="95"/>
      <c r="D73" s="117">
        <v>1500</v>
      </c>
      <c r="E73" s="32">
        <f t="shared" si="6"/>
        <v>0</v>
      </c>
      <c r="F73" s="44"/>
    </row>
    <row r="74" spans="1:6" ht="15" customHeight="1">
      <c r="A74" s="3" t="s">
        <v>150</v>
      </c>
      <c r="B74" s="54" t="s">
        <v>10</v>
      </c>
      <c r="C74" s="95"/>
      <c r="D74" s="117">
        <v>1500</v>
      </c>
      <c r="E74" s="32">
        <f>C74*D74</f>
        <v>0</v>
      </c>
      <c r="F74" s="44"/>
    </row>
    <row r="75" spans="1:6" ht="14.25" customHeight="1">
      <c r="A75" s="3" t="s">
        <v>152</v>
      </c>
      <c r="B75" s="54" t="s">
        <v>10</v>
      </c>
      <c r="C75" s="95"/>
      <c r="D75" s="117">
        <v>4000</v>
      </c>
      <c r="E75" s="32">
        <f t="shared" ref="E75:E78" si="7">C75*D75</f>
        <v>0</v>
      </c>
      <c r="F75" s="44"/>
    </row>
    <row r="76" spans="1:6" ht="14.25" customHeight="1">
      <c r="A76" s="3" t="s">
        <v>184</v>
      </c>
      <c r="B76" s="54" t="s">
        <v>10</v>
      </c>
      <c r="C76" s="95"/>
      <c r="D76" s="117">
        <v>3000</v>
      </c>
      <c r="E76" s="32">
        <f t="shared" si="7"/>
        <v>0</v>
      </c>
      <c r="F76" s="44"/>
    </row>
    <row r="77" spans="1:6" ht="14.25" customHeight="1">
      <c r="A77" s="3" t="s">
        <v>185</v>
      </c>
      <c r="B77" s="54" t="s">
        <v>10</v>
      </c>
      <c r="C77" s="95"/>
      <c r="D77" s="117">
        <v>3500</v>
      </c>
      <c r="E77" s="32">
        <f t="shared" si="7"/>
        <v>0</v>
      </c>
      <c r="F77" s="44"/>
    </row>
    <row r="78" spans="1:6" ht="23" customHeight="1">
      <c r="A78" s="3" t="s">
        <v>91</v>
      </c>
      <c r="B78" s="54" t="s">
        <v>10</v>
      </c>
      <c r="C78" s="95"/>
      <c r="D78" s="117">
        <v>1500</v>
      </c>
      <c r="E78" s="32">
        <f t="shared" si="7"/>
        <v>0</v>
      </c>
      <c r="F78" s="44"/>
    </row>
    <row r="79" spans="1:6" ht="18" customHeight="1">
      <c r="A79" s="3" t="s">
        <v>60</v>
      </c>
      <c r="B79" s="54" t="s">
        <v>10</v>
      </c>
      <c r="C79" s="95"/>
      <c r="D79" s="117">
        <v>1500</v>
      </c>
      <c r="E79" s="32">
        <f>C79*D79</f>
        <v>0</v>
      </c>
      <c r="F79" s="44"/>
    </row>
    <row r="80" spans="1:6" ht="22">
      <c r="A80" s="3" t="s">
        <v>92</v>
      </c>
      <c r="B80" s="54" t="s">
        <v>10</v>
      </c>
      <c r="C80" s="95"/>
      <c r="D80" s="117">
        <v>1800</v>
      </c>
      <c r="E80" s="32">
        <f t="shared" ref="E80:E83" si="8">C80*D80</f>
        <v>0</v>
      </c>
      <c r="F80" s="44"/>
    </row>
    <row r="81" spans="1:6" ht="15" customHeight="1">
      <c r="A81" s="3" t="s">
        <v>142</v>
      </c>
      <c r="B81" s="54" t="s">
        <v>9</v>
      </c>
      <c r="C81" s="95"/>
      <c r="D81" s="117">
        <v>1800</v>
      </c>
      <c r="E81" s="32">
        <f t="shared" si="8"/>
        <v>0</v>
      </c>
      <c r="F81" s="37"/>
    </row>
    <row r="82" spans="1:6" ht="22">
      <c r="A82" s="3" t="s">
        <v>149</v>
      </c>
      <c r="B82" s="54" t="s">
        <v>9</v>
      </c>
      <c r="C82" s="95"/>
      <c r="D82" s="117">
        <v>2800</v>
      </c>
      <c r="E82" s="32">
        <f t="shared" si="8"/>
        <v>0</v>
      </c>
      <c r="F82" s="37"/>
    </row>
    <row r="83" spans="1:6" ht="14" customHeight="1">
      <c r="A83" s="4" t="s">
        <v>59</v>
      </c>
      <c r="B83" s="54" t="s">
        <v>9</v>
      </c>
      <c r="C83" s="95"/>
      <c r="D83" s="117">
        <v>3800</v>
      </c>
      <c r="E83" s="32">
        <f t="shared" si="8"/>
        <v>0</v>
      </c>
      <c r="F83" s="37"/>
    </row>
    <row r="84" spans="1:6">
      <c r="A84" s="16"/>
      <c r="B84" s="55"/>
      <c r="C84" s="55"/>
      <c r="D84" s="55"/>
      <c r="E84" s="90">
        <f>SUM(E70:E83)</f>
        <v>0</v>
      </c>
      <c r="F84" s="24"/>
    </row>
    <row r="85" spans="1:6">
      <c r="A85" s="51" t="s">
        <v>8</v>
      </c>
      <c r="B85" s="55"/>
      <c r="C85" s="55"/>
      <c r="D85" s="17"/>
      <c r="E85" s="53"/>
      <c r="F85" s="39"/>
    </row>
    <row r="86" spans="1:6">
      <c r="A86" s="4" t="s">
        <v>12</v>
      </c>
      <c r="B86" s="54" t="s">
        <v>10</v>
      </c>
      <c r="C86" s="100"/>
      <c r="D86" s="8">
        <v>950</v>
      </c>
      <c r="E86" s="58">
        <f t="shared" ref="E86:E94" si="9">C86*D86</f>
        <v>0</v>
      </c>
      <c r="F86" s="43"/>
    </row>
    <row r="87" spans="1:6">
      <c r="A87" s="4" t="s">
        <v>175</v>
      </c>
      <c r="B87" s="54" t="s">
        <v>10</v>
      </c>
      <c r="C87" s="100"/>
      <c r="D87" s="8">
        <v>950</v>
      </c>
      <c r="E87" s="58">
        <f t="shared" si="9"/>
        <v>0</v>
      </c>
      <c r="F87" s="43"/>
    </row>
    <row r="88" spans="1:6">
      <c r="A88" s="4" t="s">
        <v>176</v>
      </c>
      <c r="B88" s="54" t="s">
        <v>10</v>
      </c>
      <c r="C88" s="100"/>
      <c r="D88" s="8">
        <v>950</v>
      </c>
      <c r="E88" s="58">
        <f t="shared" ref="E88" si="10">C88*D88</f>
        <v>0</v>
      </c>
      <c r="F88" s="44"/>
    </row>
    <row r="89" spans="1:6">
      <c r="A89" s="4" t="s">
        <v>76</v>
      </c>
      <c r="B89" s="54" t="s">
        <v>10</v>
      </c>
      <c r="C89" s="100"/>
      <c r="D89" s="8">
        <v>950</v>
      </c>
      <c r="E89" s="58">
        <f t="shared" si="9"/>
        <v>0</v>
      </c>
      <c r="F89" s="44"/>
    </row>
    <row r="90" spans="1:6">
      <c r="A90" s="4" t="s">
        <v>177</v>
      </c>
      <c r="B90" s="54" t="s">
        <v>10</v>
      </c>
      <c r="C90" s="100"/>
      <c r="D90" s="126">
        <v>1500</v>
      </c>
      <c r="E90" s="58">
        <f t="shared" si="9"/>
        <v>0</v>
      </c>
      <c r="F90" s="44"/>
    </row>
    <row r="91" spans="1:6">
      <c r="A91" s="4" t="s">
        <v>86</v>
      </c>
      <c r="B91" s="54" t="s">
        <v>10</v>
      </c>
      <c r="C91" s="100"/>
      <c r="D91" s="8">
        <v>950</v>
      </c>
      <c r="E91" s="58">
        <f t="shared" si="9"/>
        <v>0</v>
      </c>
      <c r="F91" s="44"/>
    </row>
    <row r="92" spans="1:6">
      <c r="A92" s="4" t="s">
        <v>13</v>
      </c>
      <c r="B92" s="54" t="s">
        <v>10</v>
      </c>
      <c r="C92" s="100"/>
      <c r="D92" s="8">
        <v>950</v>
      </c>
      <c r="E92" s="58">
        <f t="shared" si="9"/>
        <v>0</v>
      </c>
      <c r="F92" s="37"/>
    </row>
    <row r="93" spans="1:6">
      <c r="A93" s="4" t="s">
        <v>155</v>
      </c>
      <c r="B93" s="54" t="s">
        <v>10</v>
      </c>
      <c r="C93" s="100"/>
      <c r="D93" s="8">
        <v>800</v>
      </c>
      <c r="E93" s="58">
        <f t="shared" si="9"/>
        <v>0</v>
      </c>
      <c r="F93" s="37"/>
    </row>
    <row r="94" spans="1:6">
      <c r="A94" s="4" t="s">
        <v>61</v>
      </c>
      <c r="B94" s="54" t="s">
        <v>10</v>
      </c>
      <c r="C94" s="100"/>
      <c r="D94" s="117">
        <v>1650</v>
      </c>
      <c r="E94" s="58">
        <f t="shared" si="9"/>
        <v>0</v>
      </c>
      <c r="F94" s="37"/>
    </row>
    <row r="95" spans="1:6">
      <c r="A95" s="18"/>
      <c r="B95" s="55"/>
      <c r="C95" s="55"/>
      <c r="D95" s="38"/>
      <c r="E95" s="90">
        <f>SUM(E86:E94)</f>
        <v>0</v>
      </c>
      <c r="F95" s="39"/>
    </row>
    <row r="96" spans="1:6">
      <c r="A96" s="59" t="s">
        <v>1</v>
      </c>
      <c r="B96" s="52"/>
      <c r="C96" s="55"/>
      <c r="D96" s="17"/>
      <c r="E96" s="53"/>
      <c r="F96" s="39"/>
    </row>
    <row r="97" spans="1:6">
      <c r="A97" s="56" t="s">
        <v>93</v>
      </c>
      <c r="B97" s="57" t="s">
        <v>11</v>
      </c>
      <c r="C97" s="100"/>
      <c r="D97" s="121">
        <v>3000</v>
      </c>
      <c r="E97" s="58">
        <f>C97*D97</f>
        <v>0</v>
      </c>
      <c r="F97" s="44"/>
    </row>
    <row r="98" spans="1:6">
      <c r="A98" s="56" t="s">
        <v>197</v>
      </c>
      <c r="B98" s="57" t="s">
        <v>10</v>
      </c>
      <c r="C98" s="100"/>
      <c r="D98" s="121">
        <v>1200</v>
      </c>
      <c r="E98" s="58">
        <f>C98*D98</f>
        <v>0</v>
      </c>
      <c r="F98" s="44"/>
    </row>
    <row r="99" spans="1:6">
      <c r="A99" s="56" t="s">
        <v>160</v>
      </c>
      <c r="B99" s="57" t="s">
        <v>9</v>
      </c>
      <c r="C99" s="100"/>
      <c r="D99" s="121">
        <v>800</v>
      </c>
      <c r="E99" s="58">
        <f>C99*D99</f>
        <v>0</v>
      </c>
      <c r="F99" s="44"/>
    </row>
    <row r="100" spans="1:6">
      <c r="A100" s="5" t="s">
        <v>62</v>
      </c>
      <c r="B100" s="54" t="s">
        <v>10</v>
      </c>
      <c r="C100" s="100"/>
      <c r="D100" s="117">
        <v>1200</v>
      </c>
      <c r="E100" s="58">
        <f t="shared" ref="E100:E119" si="11">C100*D100</f>
        <v>0</v>
      </c>
      <c r="F100" s="44"/>
    </row>
    <row r="101" spans="1:6">
      <c r="A101" s="5" t="s">
        <v>180</v>
      </c>
      <c r="B101" s="54" t="s">
        <v>10</v>
      </c>
      <c r="C101" s="100"/>
      <c r="D101" s="117">
        <v>1500</v>
      </c>
      <c r="E101" s="58">
        <f>C101*D101</f>
        <v>0</v>
      </c>
      <c r="F101" s="44"/>
    </row>
    <row r="102" spans="1:6">
      <c r="A102" s="5" t="s">
        <v>179</v>
      </c>
      <c r="B102" s="54" t="s">
        <v>10</v>
      </c>
      <c r="C102" s="100"/>
      <c r="D102" s="117">
        <v>1200</v>
      </c>
      <c r="E102" s="58">
        <f t="shared" si="11"/>
        <v>0</v>
      </c>
      <c r="F102" s="44"/>
    </row>
    <row r="103" spans="1:6">
      <c r="A103" s="5" t="s">
        <v>14</v>
      </c>
      <c r="B103" s="54" t="s">
        <v>10</v>
      </c>
      <c r="C103" s="100"/>
      <c r="D103" s="117">
        <v>1200</v>
      </c>
      <c r="E103" s="58">
        <f t="shared" si="11"/>
        <v>0</v>
      </c>
      <c r="F103" s="44"/>
    </row>
    <row r="104" spans="1:6">
      <c r="A104" s="5" t="s">
        <v>94</v>
      </c>
      <c r="B104" s="54" t="s">
        <v>10</v>
      </c>
      <c r="C104" s="100"/>
      <c r="D104" s="117">
        <v>1200</v>
      </c>
      <c r="E104" s="58">
        <f t="shared" si="11"/>
        <v>0</v>
      </c>
      <c r="F104" s="44"/>
    </row>
    <row r="105" spans="1:6">
      <c r="A105" s="5" t="s">
        <v>178</v>
      </c>
      <c r="B105" s="54" t="s">
        <v>10</v>
      </c>
      <c r="C105" s="100"/>
      <c r="D105" s="117">
        <v>1200</v>
      </c>
      <c r="E105" s="58">
        <f>C105*D105</f>
        <v>0</v>
      </c>
      <c r="F105" s="44"/>
    </row>
    <row r="106" spans="1:6">
      <c r="A106" s="5" t="s">
        <v>106</v>
      </c>
      <c r="B106" s="54" t="s">
        <v>10</v>
      </c>
      <c r="C106" s="100"/>
      <c r="D106" s="117">
        <v>2000</v>
      </c>
      <c r="E106" s="58">
        <f t="shared" si="11"/>
        <v>0</v>
      </c>
      <c r="F106" s="44"/>
    </row>
    <row r="107" spans="1:6">
      <c r="A107" s="5" t="s">
        <v>15</v>
      </c>
      <c r="B107" s="54" t="s">
        <v>10</v>
      </c>
      <c r="C107" s="100"/>
      <c r="D107" s="117">
        <v>1900</v>
      </c>
      <c r="E107" s="58">
        <f t="shared" si="11"/>
        <v>0</v>
      </c>
      <c r="F107" s="44"/>
    </row>
    <row r="108" spans="1:6">
      <c r="A108" s="5" t="s">
        <v>16</v>
      </c>
      <c r="B108" s="54" t="s">
        <v>10</v>
      </c>
      <c r="C108" s="100"/>
      <c r="D108" s="117">
        <v>1900</v>
      </c>
      <c r="E108" s="58">
        <f t="shared" si="11"/>
        <v>0</v>
      </c>
      <c r="F108" s="44"/>
    </row>
    <row r="109" spans="1:6">
      <c r="A109" s="5" t="s">
        <v>19</v>
      </c>
      <c r="B109" s="54" t="s">
        <v>10</v>
      </c>
      <c r="C109" s="100"/>
      <c r="D109" s="117">
        <v>1500</v>
      </c>
      <c r="E109" s="58">
        <f t="shared" si="11"/>
        <v>0</v>
      </c>
      <c r="F109" s="44"/>
    </row>
    <row r="110" spans="1:6">
      <c r="A110" s="5" t="s">
        <v>154</v>
      </c>
      <c r="B110" s="54" t="s">
        <v>10</v>
      </c>
      <c r="C110" s="100"/>
      <c r="D110" s="117">
        <v>1800</v>
      </c>
      <c r="E110" s="58">
        <f t="shared" si="11"/>
        <v>0</v>
      </c>
      <c r="F110" s="44"/>
    </row>
    <row r="111" spans="1:6">
      <c r="A111" s="5" t="s">
        <v>186</v>
      </c>
      <c r="B111" s="54" t="s">
        <v>187</v>
      </c>
      <c r="C111" s="100"/>
      <c r="D111" s="117">
        <f>1500</f>
        <v>1500</v>
      </c>
      <c r="E111" s="58">
        <f t="shared" si="11"/>
        <v>0</v>
      </c>
      <c r="F111" s="44"/>
    </row>
    <row r="112" spans="1:6">
      <c r="A112" s="5" t="s">
        <v>188</v>
      </c>
      <c r="B112" s="54" t="s">
        <v>187</v>
      </c>
      <c r="C112" s="100"/>
      <c r="D112" s="117">
        <v>1500</v>
      </c>
      <c r="E112" s="58">
        <f t="shared" si="11"/>
        <v>0</v>
      </c>
      <c r="F112" s="44"/>
    </row>
    <row r="113" spans="1:6">
      <c r="A113" s="5" t="s">
        <v>20</v>
      </c>
      <c r="B113" s="54" t="s">
        <v>10</v>
      </c>
      <c r="C113" s="100"/>
      <c r="D113" s="117">
        <v>1500</v>
      </c>
      <c r="E113" s="58">
        <f t="shared" si="11"/>
        <v>0</v>
      </c>
      <c r="F113" s="44"/>
    </row>
    <row r="114" spans="1:6">
      <c r="A114" s="5" t="s">
        <v>17</v>
      </c>
      <c r="B114" s="54" t="s">
        <v>10</v>
      </c>
      <c r="C114" s="100"/>
      <c r="D114" s="117">
        <v>2000</v>
      </c>
      <c r="E114" s="58">
        <f t="shared" si="11"/>
        <v>0</v>
      </c>
      <c r="F114" s="44"/>
    </row>
    <row r="115" spans="1:6" s="29" customFormat="1">
      <c r="A115" s="5" t="s">
        <v>18</v>
      </c>
      <c r="B115" s="54" t="s">
        <v>10</v>
      </c>
      <c r="C115" s="100"/>
      <c r="D115" s="117">
        <v>2000</v>
      </c>
      <c r="E115" s="58">
        <f t="shared" si="11"/>
        <v>0</v>
      </c>
      <c r="F115" s="44"/>
    </row>
    <row r="116" spans="1:6" s="29" customFormat="1">
      <c r="A116" s="33" t="s">
        <v>22</v>
      </c>
      <c r="B116" s="32" t="s">
        <v>10</v>
      </c>
      <c r="C116" s="100"/>
      <c r="D116" s="118">
        <v>4500</v>
      </c>
      <c r="E116" s="58">
        <f t="shared" si="11"/>
        <v>0</v>
      </c>
      <c r="F116" s="44"/>
    </row>
    <row r="117" spans="1:6">
      <c r="A117" s="5" t="s">
        <v>171</v>
      </c>
      <c r="B117" s="54" t="s">
        <v>90</v>
      </c>
      <c r="C117" s="100"/>
      <c r="D117" s="117">
        <v>2800</v>
      </c>
      <c r="E117" s="58">
        <f>C117*D117</f>
        <v>0</v>
      </c>
      <c r="F117" s="44"/>
    </row>
    <row r="118" spans="1:6" s="29" customFormat="1">
      <c r="A118" s="33" t="s">
        <v>4</v>
      </c>
      <c r="B118" s="32" t="s">
        <v>90</v>
      </c>
      <c r="C118" s="100"/>
      <c r="D118" s="121">
        <v>4500</v>
      </c>
      <c r="E118" s="58">
        <f t="shared" si="11"/>
        <v>0</v>
      </c>
      <c r="F118" s="44" t="s">
        <v>89</v>
      </c>
    </row>
    <row r="119" spans="1:6" s="29" customFormat="1">
      <c r="A119" s="33" t="s">
        <v>198</v>
      </c>
      <c r="B119" s="32" t="s">
        <v>21</v>
      </c>
      <c r="C119" s="100"/>
      <c r="D119" s="121">
        <v>60000</v>
      </c>
      <c r="E119" s="58">
        <f t="shared" si="11"/>
        <v>0</v>
      </c>
      <c r="F119" s="43" t="s">
        <v>89</v>
      </c>
    </row>
    <row r="120" spans="1:6">
      <c r="A120" s="28"/>
      <c r="B120" s="27"/>
      <c r="C120" s="27"/>
      <c r="D120" s="30"/>
      <c r="E120" s="90">
        <f>SUM(E97:E119)</f>
        <v>0</v>
      </c>
      <c r="F120" s="48"/>
    </row>
    <row r="121" spans="1:6">
      <c r="A121" s="60" t="s">
        <v>5</v>
      </c>
      <c r="B121" s="61"/>
      <c r="C121" s="55"/>
      <c r="D121" s="17"/>
      <c r="E121" s="53"/>
      <c r="F121" s="39"/>
    </row>
    <row r="122" spans="1:6" ht="12.75" customHeight="1">
      <c r="A122" s="5" t="s">
        <v>25</v>
      </c>
      <c r="B122" s="54" t="s">
        <v>9</v>
      </c>
      <c r="C122" s="100"/>
      <c r="D122" s="8">
        <v>400</v>
      </c>
      <c r="E122" s="58">
        <f t="shared" ref="E122:E127" si="12">C122*D122</f>
        <v>0</v>
      </c>
      <c r="F122" s="37"/>
    </row>
    <row r="123" spans="1:6">
      <c r="A123" s="5" t="s">
        <v>24</v>
      </c>
      <c r="B123" s="54" t="s">
        <v>9</v>
      </c>
      <c r="C123" s="100"/>
      <c r="D123" s="8">
        <v>400</v>
      </c>
      <c r="E123" s="58">
        <f t="shared" si="12"/>
        <v>0</v>
      </c>
      <c r="F123" s="37"/>
    </row>
    <row r="124" spans="1:6">
      <c r="A124" s="6" t="s">
        <v>78</v>
      </c>
      <c r="B124" s="54" t="s">
        <v>9</v>
      </c>
      <c r="C124" s="100"/>
      <c r="D124" s="8">
        <v>500</v>
      </c>
      <c r="E124" s="58">
        <f t="shared" si="12"/>
        <v>0</v>
      </c>
      <c r="F124" s="37" t="s">
        <v>77</v>
      </c>
    </row>
    <row r="125" spans="1:6">
      <c r="A125" s="5" t="s">
        <v>64</v>
      </c>
      <c r="B125" s="54" t="s">
        <v>9</v>
      </c>
      <c r="C125" s="100"/>
      <c r="D125" s="8">
        <v>950</v>
      </c>
      <c r="E125" s="58">
        <f t="shared" si="12"/>
        <v>0</v>
      </c>
      <c r="F125" s="44"/>
    </row>
    <row r="126" spans="1:6">
      <c r="A126" s="5" t="s">
        <v>63</v>
      </c>
      <c r="B126" s="54" t="s">
        <v>9</v>
      </c>
      <c r="C126" s="100"/>
      <c r="D126" s="8">
        <v>1500</v>
      </c>
      <c r="E126" s="58">
        <f t="shared" si="12"/>
        <v>0</v>
      </c>
      <c r="F126" s="44"/>
    </row>
    <row r="127" spans="1:6">
      <c r="A127" s="6" t="s">
        <v>189</v>
      </c>
      <c r="B127" s="57" t="s">
        <v>9</v>
      </c>
      <c r="C127" s="100"/>
      <c r="D127" s="8">
        <v>750</v>
      </c>
      <c r="E127" s="58">
        <f t="shared" si="12"/>
        <v>0</v>
      </c>
      <c r="F127" s="44"/>
    </row>
    <row r="128" spans="1:6">
      <c r="A128" s="24"/>
      <c r="B128" s="55"/>
      <c r="C128" s="55"/>
      <c r="D128" s="38"/>
      <c r="E128" s="90">
        <f>SUM(E122:E127)</f>
        <v>0</v>
      </c>
      <c r="F128" s="39"/>
    </row>
    <row r="129" spans="1:6">
      <c r="A129" s="62" t="s">
        <v>2</v>
      </c>
      <c r="B129" s="63"/>
      <c r="C129" s="55"/>
      <c r="D129" s="17"/>
      <c r="E129" s="53"/>
      <c r="F129" s="39"/>
    </row>
    <row r="130" spans="1:6">
      <c r="A130" s="6" t="s">
        <v>67</v>
      </c>
      <c r="B130" s="64" t="s">
        <v>9</v>
      </c>
      <c r="C130" s="100"/>
      <c r="D130" s="8">
        <v>400</v>
      </c>
      <c r="E130" s="58">
        <f>C130*D130</f>
        <v>0</v>
      </c>
      <c r="F130" s="44"/>
    </row>
    <row r="131" spans="1:6">
      <c r="A131" s="6" t="s">
        <v>26</v>
      </c>
      <c r="B131" s="64" t="s">
        <v>7</v>
      </c>
      <c r="C131" s="100"/>
      <c r="D131" s="8">
        <v>400</v>
      </c>
      <c r="E131" s="58">
        <f>C131*D131</f>
        <v>0</v>
      </c>
      <c r="F131" s="44"/>
    </row>
    <row r="132" spans="1:6">
      <c r="A132" s="6" t="s">
        <v>156</v>
      </c>
      <c r="B132" s="64" t="s">
        <v>190</v>
      </c>
      <c r="C132" s="100"/>
      <c r="D132" s="8">
        <v>800</v>
      </c>
      <c r="E132" s="58">
        <f>C132*D132</f>
        <v>0</v>
      </c>
      <c r="F132" s="44"/>
    </row>
    <row r="133" spans="1:6">
      <c r="A133" s="31" t="s">
        <v>36</v>
      </c>
      <c r="B133" s="65" t="s">
        <v>10</v>
      </c>
      <c r="C133" s="100"/>
      <c r="D133" s="9">
        <v>700</v>
      </c>
      <c r="E133" s="58">
        <f>C133*D133</f>
        <v>0</v>
      </c>
      <c r="F133" s="43"/>
    </row>
    <row r="134" spans="1:6">
      <c r="A134" s="66"/>
      <c r="B134" s="67"/>
      <c r="C134" s="27"/>
      <c r="D134" s="46"/>
      <c r="E134" s="90">
        <f>SUM(E130:E133)</f>
        <v>0</v>
      </c>
      <c r="F134" s="48"/>
    </row>
    <row r="135" spans="1:6">
      <c r="A135" s="60" t="s">
        <v>3</v>
      </c>
      <c r="B135" s="61"/>
      <c r="C135" s="55"/>
      <c r="D135" s="17"/>
      <c r="E135" s="53"/>
      <c r="F135" s="39"/>
    </row>
    <row r="136" spans="1:6">
      <c r="A136" s="31" t="s">
        <v>85</v>
      </c>
      <c r="B136" s="64" t="s">
        <v>7</v>
      </c>
      <c r="C136" s="100"/>
      <c r="D136" s="118">
        <v>150</v>
      </c>
      <c r="E136" s="58">
        <f t="shared" ref="E136:E142" si="13">C136*D136</f>
        <v>0</v>
      </c>
      <c r="F136" s="43"/>
    </row>
    <row r="137" spans="1:6">
      <c r="A137" s="6" t="s">
        <v>28</v>
      </c>
      <c r="B137" s="64" t="s">
        <v>7</v>
      </c>
      <c r="C137" s="100"/>
      <c r="D137" s="117">
        <v>500</v>
      </c>
      <c r="E137" s="58">
        <f t="shared" si="13"/>
        <v>0</v>
      </c>
      <c r="F137" s="37"/>
    </row>
    <row r="138" spans="1:6">
      <c r="A138" s="6" t="s">
        <v>35</v>
      </c>
      <c r="B138" s="64" t="s">
        <v>37</v>
      </c>
      <c r="C138" s="100"/>
      <c r="D138" s="117">
        <v>500</v>
      </c>
      <c r="E138" s="58">
        <f t="shared" si="13"/>
        <v>0</v>
      </c>
      <c r="F138" s="37"/>
    </row>
    <row r="139" spans="1:6">
      <c r="A139" s="6" t="s">
        <v>65</v>
      </c>
      <c r="B139" s="64" t="s">
        <v>37</v>
      </c>
      <c r="C139" s="100"/>
      <c r="D139" s="117">
        <v>500</v>
      </c>
      <c r="E139" s="58">
        <f t="shared" si="13"/>
        <v>0</v>
      </c>
      <c r="F139" s="44"/>
    </row>
    <row r="140" spans="1:6">
      <c r="A140" s="6" t="s">
        <v>137</v>
      </c>
      <c r="B140" s="64" t="s">
        <v>23</v>
      </c>
      <c r="C140" s="100"/>
      <c r="D140" s="117">
        <v>1500</v>
      </c>
      <c r="E140" s="58">
        <f t="shared" si="13"/>
        <v>0</v>
      </c>
      <c r="F140" s="37"/>
    </row>
    <row r="141" spans="1:6">
      <c r="A141" s="6" t="s">
        <v>27</v>
      </c>
      <c r="B141" s="64" t="s">
        <v>11</v>
      </c>
      <c r="C141" s="100"/>
      <c r="D141" s="117">
        <v>1400</v>
      </c>
      <c r="E141" s="58">
        <f t="shared" si="13"/>
        <v>0</v>
      </c>
      <c r="F141" s="37"/>
    </row>
    <row r="142" spans="1:6">
      <c r="A142" s="31" t="s">
        <v>43</v>
      </c>
      <c r="B142" s="65" t="s">
        <v>11</v>
      </c>
      <c r="C142" s="100"/>
      <c r="D142" s="118">
        <v>3000</v>
      </c>
      <c r="E142" s="58">
        <f t="shared" si="13"/>
        <v>0</v>
      </c>
      <c r="F142" s="43"/>
    </row>
    <row r="143" spans="1:6">
      <c r="E143" s="90">
        <f>SUM(E136:E142)</f>
        <v>0</v>
      </c>
      <c r="F143" s="39"/>
    </row>
    <row r="144" spans="1:6">
      <c r="A144" s="26" t="s">
        <v>163</v>
      </c>
      <c r="B144" s="27"/>
      <c r="C144" s="27"/>
      <c r="D144" s="27"/>
      <c r="E144" s="27"/>
      <c r="F144" s="28"/>
    </row>
    <row r="145" spans="1:6">
      <c r="A145" s="7" t="s">
        <v>164</v>
      </c>
      <c r="B145" s="8" t="s">
        <v>33</v>
      </c>
      <c r="C145" s="100"/>
      <c r="D145" s="117">
        <v>250</v>
      </c>
      <c r="E145" s="58">
        <f t="shared" ref="E145:E154" si="14">C145*D145</f>
        <v>0</v>
      </c>
      <c r="F145" s="123"/>
    </row>
    <row r="146" spans="1:6">
      <c r="A146" s="1" t="s">
        <v>165</v>
      </c>
      <c r="B146" s="64" t="s">
        <v>34</v>
      </c>
      <c r="C146" s="100"/>
      <c r="D146" s="117">
        <v>250</v>
      </c>
      <c r="E146" s="58">
        <f t="shared" si="14"/>
        <v>0</v>
      </c>
      <c r="F146" s="37"/>
    </row>
    <row r="147" spans="1:6">
      <c r="A147" s="1" t="s">
        <v>39</v>
      </c>
      <c r="B147" s="64" t="s">
        <v>31</v>
      </c>
      <c r="C147" s="100"/>
      <c r="D147" s="121">
        <v>500</v>
      </c>
      <c r="E147" s="58">
        <f t="shared" si="14"/>
        <v>0</v>
      </c>
      <c r="F147" s="37"/>
    </row>
    <row r="148" spans="1:6" ht="22">
      <c r="A148" s="105" t="s">
        <v>138</v>
      </c>
      <c r="B148" s="64" t="s">
        <v>31</v>
      </c>
      <c r="C148" s="100"/>
      <c r="D148" s="117">
        <v>1000</v>
      </c>
      <c r="E148" s="58">
        <f t="shared" si="14"/>
        <v>0</v>
      </c>
      <c r="F148" s="37"/>
    </row>
    <row r="149" spans="1:6">
      <c r="A149" s="1" t="s">
        <v>38</v>
      </c>
      <c r="B149" s="64" t="s">
        <v>34</v>
      </c>
      <c r="C149" s="100"/>
      <c r="D149" s="117">
        <v>1100</v>
      </c>
      <c r="E149" s="58">
        <f t="shared" si="14"/>
        <v>0</v>
      </c>
      <c r="F149" s="37"/>
    </row>
    <row r="150" spans="1:6">
      <c r="A150" s="7" t="s">
        <v>66</v>
      </c>
      <c r="B150" s="64" t="s">
        <v>31</v>
      </c>
      <c r="C150" s="100"/>
      <c r="D150" s="117">
        <v>800</v>
      </c>
      <c r="E150" s="58">
        <f t="shared" si="14"/>
        <v>0</v>
      </c>
      <c r="F150" s="37"/>
    </row>
    <row r="151" spans="1:6">
      <c r="A151" s="7" t="s">
        <v>157</v>
      </c>
      <c r="B151" s="64" t="s">
        <v>158</v>
      </c>
      <c r="C151" s="100"/>
      <c r="D151" s="117">
        <v>200</v>
      </c>
      <c r="E151" s="58">
        <f t="shared" si="14"/>
        <v>0</v>
      </c>
      <c r="F151" s="37"/>
    </row>
    <row r="152" spans="1:6">
      <c r="A152" s="7" t="s">
        <v>159</v>
      </c>
      <c r="B152" s="64" t="s">
        <v>158</v>
      </c>
      <c r="C152" s="100"/>
      <c r="D152" s="117">
        <v>200</v>
      </c>
      <c r="E152" s="58">
        <f t="shared" si="14"/>
        <v>0</v>
      </c>
      <c r="F152" s="44"/>
    </row>
    <row r="153" spans="1:6">
      <c r="A153" s="7" t="s">
        <v>80</v>
      </c>
      <c r="B153" s="64" t="s">
        <v>158</v>
      </c>
      <c r="C153" s="100"/>
      <c r="D153" s="117">
        <v>200</v>
      </c>
      <c r="E153" s="58">
        <f t="shared" si="14"/>
        <v>0</v>
      </c>
      <c r="F153" s="44"/>
    </row>
    <row r="154" spans="1:6">
      <c r="A154" s="7" t="s">
        <v>80</v>
      </c>
      <c r="B154" s="64" t="s">
        <v>31</v>
      </c>
      <c r="C154" s="100"/>
      <c r="D154" s="117">
        <v>800</v>
      </c>
      <c r="E154" s="58">
        <f t="shared" si="14"/>
        <v>0</v>
      </c>
      <c r="F154" s="123"/>
    </row>
    <row r="155" spans="1:6">
      <c r="A155" s="7" t="s">
        <v>79</v>
      </c>
      <c r="B155" s="8" t="s">
        <v>33</v>
      </c>
      <c r="C155" s="100"/>
      <c r="D155" s="121">
        <v>800</v>
      </c>
      <c r="E155" s="58">
        <f t="shared" ref="E155" si="15">C155*D155</f>
        <v>0</v>
      </c>
      <c r="F155" s="44"/>
    </row>
    <row r="156" spans="1:6">
      <c r="A156" s="7" t="s">
        <v>32</v>
      </c>
      <c r="B156" s="65" t="s">
        <v>31</v>
      </c>
      <c r="C156" s="100"/>
      <c r="D156" s="121">
        <v>1500</v>
      </c>
      <c r="E156" s="58">
        <f>C156*D156</f>
        <v>0</v>
      </c>
      <c r="F156" s="44"/>
    </row>
    <row r="157" spans="1:6" ht="17" customHeight="1">
      <c r="A157" s="7" t="s">
        <v>30</v>
      </c>
      <c r="B157" s="64" t="s">
        <v>29</v>
      </c>
      <c r="C157" s="100"/>
      <c r="D157" s="117">
        <v>4000</v>
      </c>
      <c r="E157" s="58">
        <f>C157*D157</f>
        <v>0</v>
      </c>
      <c r="F157" s="44"/>
    </row>
    <row r="158" spans="1:6">
      <c r="A158" s="109"/>
      <c r="B158" s="110"/>
      <c r="C158" s="111"/>
      <c r="D158" s="112"/>
      <c r="E158" s="90">
        <f>SUM(E145:E157)</f>
        <v>0</v>
      </c>
      <c r="F158" s="124"/>
    </row>
    <row r="159" spans="1:6">
      <c r="A159" s="130" t="s">
        <v>199</v>
      </c>
      <c r="B159" s="130"/>
      <c r="C159" s="130"/>
      <c r="D159" s="130"/>
      <c r="E159" s="113"/>
      <c r="F159" s="39"/>
    </row>
    <row r="160" spans="1:6">
      <c r="A160" s="127"/>
      <c r="B160" s="127"/>
      <c r="C160" s="127"/>
      <c r="D160" s="127"/>
      <c r="E160" s="113"/>
      <c r="F160" s="39"/>
    </row>
    <row r="161" spans="1:6">
      <c r="A161" s="101" t="s">
        <v>41</v>
      </c>
      <c r="B161" s="68"/>
      <c r="C161" s="55"/>
      <c r="D161" s="38"/>
      <c r="E161" s="53"/>
    </row>
    <row r="162" spans="1:6">
      <c r="A162" s="70" t="s">
        <v>118</v>
      </c>
      <c r="B162" s="68">
        <f>E22</f>
        <v>0</v>
      </c>
      <c r="C162" s="55"/>
      <c r="D162" s="38"/>
      <c r="E162" s="53"/>
    </row>
    <row r="163" spans="1:6">
      <c r="A163" s="71" t="s">
        <v>112</v>
      </c>
      <c r="B163" s="68">
        <f>E36</f>
        <v>0</v>
      </c>
      <c r="C163" s="55"/>
      <c r="D163" s="38"/>
      <c r="E163" s="53"/>
    </row>
    <row r="164" spans="1:6">
      <c r="A164" s="72" t="s">
        <v>55</v>
      </c>
      <c r="B164" s="68">
        <f>E47</f>
        <v>0</v>
      </c>
      <c r="C164" s="55"/>
      <c r="D164" s="38"/>
      <c r="E164" s="53"/>
    </row>
    <row r="165" spans="1:6">
      <c r="A165" s="102" t="s">
        <v>140</v>
      </c>
      <c r="B165" s="103">
        <f>SUM(B162:B164)</f>
        <v>0</v>
      </c>
      <c r="C165" s="55"/>
      <c r="D165" s="38"/>
      <c r="E165" s="53"/>
    </row>
    <row r="166" spans="1:6">
      <c r="A166" s="72"/>
      <c r="B166" s="68"/>
      <c r="C166" s="55"/>
      <c r="D166" s="38"/>
      <c r="E166" s="53"/>
    </row>
    <row r="167" spans="1:6">
      <c r="A167" s="99" t="s">
        <v>120</v>
      </c>
      <c r="B167" s="68"/>
      <c r="C167" s="55"/>
      <c r="D167" s="38"/>
      <c r="E167" s="53"/>
    </row>
    <row r="168" spans="1:6">
      <c r="A168" s="107" t="s">
        <v>121</v>
      </c>
      <c r="B168" s="67">
        <f>E59</f>
        <v>0</v>
      </c>
      <c r="C168" s="27"/>
      <c r="D168" s="46"/>
      <c r="E168" s="82"/>
      <c r="F168" s="83"/>
    </row>
    <row r="169" spans="1:6" s="29" customFormat="1">
      <c r="A169" s="107"/>
      <c r="B169" s="67"/>
      <c r="C169" s="27"/>
      <c r="D169" s="46"/>
      <c r="E169" s="82"/>
      <c r="F169" s="83"/>
    </row>
    <row r="170" spans="1:6" s="29" customFormat="1">
      <c r="A170" s="107" t="s">
        <v>139</v>
      </c>
      <c r="B170" s="67"/>
      <c r="C170" s="27"/>
      <c r="D170" s="46"/>
      <c r="E170" s="82"/>
      <c r="F170" s="83"/>
    </row>
    <row r="171" spans="1:6" s="29" customFormat="1">
      <c r="A171" s="73" t="s">
        <v>6</v>
      </c>
      <c r="B171" s="68">
        <f>E68</f>
        <v>0</v>
      </c>
      <c r="C171" s="55"/>
      <c r="D171" s="38"/>
      <c r="E171" s="53"/>
      <c r="F171" s="12"/>
    </row>
    <row r="172" spans="1:6">
      <c r="A172" s="74" t="s">
        <v>0</v>
      </c>
      <c r="B172" s="68">
        <f>E84</f>
        <v>0</v>
      </c>
      <c r="C172" s="55"/>
      <c r="D172" s="38"/>
      <c r="E172" s="53"/>
    </row>
    <row r="173" spans="1:6">
      <c r="A173" s="74" t="s">
        <v>8</v>
      </c>
      <c r="B173" s="68">
        <f>E95</f>
        <v>0</v>
      </c>
      <c r="C173" s="55"/>
      <c r="D173" s="38"/>
      <c r="E173" s="53"/>
    </row>
    <row r="174" spans="1:6">
      <c r="A174" s="74" t="s">
        <v>1</v>
      </c>
      <c r="B174" s="68">
        <f>E120</f>
        <v>0</v>
      </c>
      <c r="C174" s="55"/>
      <c r="D174" s="17"/>
      <c r="E174" s="53"/>
    </row>
    <row r="175" spans="1:6">
      <c r="A175" s="75" t="s">
        <v>5</v>
      </c>
      <c r="B175" s="68">
        <f>E128</f>
        <v>0</v>
      </c>
      <c r="C175" s="55"/>
      <c r="D175" s="17"/>
      <c r="E175" s="53"/>
    </row>
    <row r="176" spans="1:6">
      <c r="A176" s="70" t="s">
        <v>2</v>
      </c>
      <c r="B176" s="76">
        <f>E134</f>
        <v>0</v>
      </c>
      <c r="C176" s="40"/>
    </row>
    <row r="177" spans="1:6">
      <c r="A177" s="75" t="s">
        <v>3</v>
      </c>
      <c r="B177" s="76">
        <f>E143</f>
        <v>0</v>
      </c>
      <c r="C177" s="40"/>
    </row>
    <row r="178" spans="1:6">
      <c r="A178" s="73" t="s">
        <v>163</v>
      </c>
      <c r="B178" s="76">
        <f>E158</f>
        <v>0</v>
      </c>
      <c r="C178" s="40"/>
    </row>
    <row r="179" spans="1:6">
      <c r="A179" s="77" t="s">
        <v>81</v>
      </c>
      <c r="B179" s="76">
        <f>(SUM(B171:B178))*0.1</f>
        <v>0</v>
      </c>
      <c r="C179" s="40"/>
    </row>
    <row r="180" spans="1:6">
      <c r="A180" s="102" t="s">
        <v>140</v>
      </c>
      <c r="B180" s="103">
        <f>SUM(B171:B179)</f>
        <v>0</v>
      </c>
      <c r="C180" s="55"/>
      <c r="D180" s="38"/>
      <c r="E180" s="53"/>
    </row>
    <row r="181" spans="1:6">
      <c r="A181" s="77"/>
      <c r="B181" s="76"/>
      <c r="C181" s="40"/>
    </row>
    <row r="182" spans="1:6">
      <c r="A182" s="81"/>
      <c r="B182" s="67"/>
      <c r="C182" s="27"/>
      <c r="D182" s="46"/>
      <c r="E182" s="82"/>
      <c r="F182" s="83"/>
    </row>
    <row r="183" spans="1:6">
      <c r="A183" s="72" t="s">
        <v>113</v>
      </c>
      <c r="B183" s="89">
        <f>B165+B180+B168</f>
        <v>0</v>
      </c>
      <c r="C183" s="40"/>
    </row>
    <row r="184" spans="1:6">
      <c r="A184" s="72"/>
      <c r="B184" s="122"/>
      <c r="C184" s="40"/>
    </row>
    <row r="185" spans="1:6">
      <c r="A185" s="78"/>
      <c r="B185" s="76"/>
      <c r="C185" s="40"/>
    </row>
    <row r="186" spans="1:6">
      <c r="A186" s="129" t="s">
        <v>123</v>
      </c>
      <c r="B186" s="129"/>
      <c r="C186" s="129"/>
      <c r="D186" s="129"/>
      <c r="E186" s="129"/>
      <c r="F186" s="129"/>
    </row>
    <row r="187" spans="1:6">
      <c r="A187" s="128" t="s">
        <v>124</v>
      </c>
      <c r="B187" s="128"/>
      <c r="C187" s="128"/>
      <c r="D187" s="128"/>
      <c r="E187" s="128"/>
      <c r="F187" s="128"/>
    </row>
    <row r="188" spans="1:6">
      <c r="A188" s="78"/>
      <c r="B188" s="76"/>
      <c r="C188" s="40"/>
    </row>
    <row r="189" spans="1:6">
      <c r="A189" s="78"/>
      <c r="B189" s="76"/>
      <c r="C189" s="40"/>
    </row>
    <row r="190" spans="1:6">
      <c r="A190" s="78"/>
      <c r="B190" s="76"/>
      <c r="C190" s="40"/>
    </row>
    <row r="191" spans="1:6">
      <c r="A191" s="78"/>
      <c r="B191" s="76"/>
      <c r="C191" s="40"/>
    </row>
    <row r="192" spans="1:6">
      <c r="A192" s="78"/>
      <c r="B192" s="76"/>
      <c r="C192" s="40"/>
    </row>
    <row r="193" spans="1:3">
      <c r="A193" s="78"/>
      <c r="B193" s="76"/>
      <c r="C193" s="40"/>
    </row>
    <row r="194" spans="1:3">
      <c r="A194" s="12"/>
    </row>
    <row r="195" spans="1:3">
      <c r="A195" s="12"/>
    </row>
    <row r="196" spans="1:3">
      <c r="A196" s="12"/>
    </row>
    <row r="197" spans="1:3">
      <c r="A197" s="12"/>
    </row>
    <row r="198" spans="1:3">
      <c r="A198" s="12"/>
    </row>
    <row r="199" spans="1:3">
      <c r="A199" s="12"/>
    </row>
    <row r="200" spans="1:3">
      <c r="A200" s="12"/>
    </row>
    <row r="201" spans="1:3">
      <c r="A201" s="12"/>
    </row>
    <row r="202" spans="1:3">
      <c r="A202" s="12"/>
    </row>
    <row r="203" spans="1:3">
      <c r="A203" s="12"/>
    </row>
    <row r="204" spans="1:3">
      <c r="A204" s="12"/>
    </row>
    <row r="205" spans="1:3">
      <c r="A205" s="12"/>
    </row>
    <row r="206" spans="1:3">
      <c r="A206" s="12"/>
    </row>
    <row r="207" spans="1:3">
      <c r="A207" s="12"/>
    </row>
    <row r="208" spans="1:3">
      <c r="A208" s="12"/>
    </row>
    <row r="209" spans="1:3">
      <c r="A209" s="12"/>
    </row>
    <row r="210" spans="1:3">
      <c r="A210" s="12"/>
    </row>
    <row r="211" spans="1:3">
      <c r="A211" s="12"/>
    </row>
    <row r="212" spans="1:3">
      <c r="A212" s="12"/>
    </row>
    <row r="213" spans="1:3">
      <c r="A213" s="12"/>
    </row>
    <row r="214" spans="1:3">
      <c r="A214" s="12"/>
    </row>
    <row r="215" spans="1:3">
      <c r="A215" s="12"/>
    </row>
    <row r="216" spans="1:3">
      <c r="A216" s="12"/>
    </row>
    <row r="217" spans="1:3">
      <c r="C217" s="11"/>
    </row>
    <row r="218" spans="1:3">
      <c r="C218" s="11"/>
    </row>
    <row r="219" spans="1:3">
      <c r="C219" s="11"/>
    </row>
    <row r="229" spans="3:3">
      <c r="C229" s="11"/>
    </row>
    <row r="230" spans="3:3">
      <c r="C230" s="11"/>
    </row>
    <row r="231" spans="3:3">
      <c r="C231" s="11"/>
    </row>
    <row r="232" spans="3:3">
      <c r="C232" s="11"/>
    </row>
    <row r="233" spans="3:3">
      <c r="C233" s="11"/>
    </row>
    <row r="234" spans="3:3">
      <c r="C234" s="11"/>
    </row>
    <row r="235" spans="3:3">
      <c r="C235" s="11"/>
    </row>
    <row r="236" spans="3:3">
      <c r="C236" s="11"/>
    </row>
    <row r="237" spans="3:3">
      <c r="C237" s="11"/>
    </row>
    <row r="238" spans="3:3">
      <c r="C238" s="11"/>
    </row>
    <row r="239" spans="3:3">
      <c r="C239" s="11"/>
    </row>
    <row r="240" spans="3:3">
      <c r="C240" s="11"/>
    </row>
    <row r="241" spans="3:3">
      <c r="C241" s="11"/>
    </row>
    <row r="242" spans="3:3">
      <c r="C242" s="11"/>
    </row>
    <row r="243" spans="3:3">
      <c r="C243" s="11"/>
    </row>
    <row r="244" spans="3:3">
      <c r="C244" s="11"/>
    </row>
    <row r="245" spans="3:3">
      <c r="C245" s="11"/>
    </row>
  </sheetData>
  <mergeCells count="13">
    <mergeCell ref="A187:F187"/>
    <mergeCell ref="A186:F186"/>
    <mergeCell ref="A159:D159"/>
    <mergeCell ref="A2:F2"/>
    <mergeCell ref="A47:D47"/>
    <mergeCell ref="A22:D22"/>
    <mergeCell ref="F5:F10"/>
    <mergeCell ref="B5:D5"/>
    <mergeCell ref="B6:D6"/>
    <mergeCell ref="B7:D7"/>
    <mergeCell ref="B8:D8"/>
    <mergeCell ref="B9:D9"/>
    <mergeCell ref="B11:D11"/>
  </mergeCells>
  <phoneticPr fontId="1" type="noConversion"/>
  <pageMargins left="0.15748031496062992" right="0.15748031496062992" top="0.59055118110236227" bottom="0.55118110236220474" header="0.19685039370078741" footer="0.51181102362204722"/>
  <pageSetup paperSize="9" scale="80" fitToWidth="2" fitToHeight="2" orientation="portrait" verticalDpi="4294967292"/>
  <drawing r:id="rId1"/>
  <extLs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Togobitskaya Yuliya</cp:lastModifiedBy>
  <cp:lastPrinted>2018-07-09T05:51:50Z</cp:lastPrinted>
  <dcterms:created xsi:type="dcterms:W3CDTF">2011-05-27T05:36:25Z</dcterms:created>
  <dcterms:modified xsi:type="dcterms:W3CDTF">2018-07-09T10:42:08Z</dcterms:modified>
</cp:coreProperties>
</file>